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 filterPrivacy="1"/>
  <xr:revisionPtr revIDLastSave="0" documentId="13_ncr:1_{BB5C9FBD-3106-45D7-8A3D-A393B5EA7FA1}" xr6:coauthVersionLast="40" xr6:coauthVersionMax="40" xr10:uidLastSave="{00000000-0000-0000-0000-000000000000}"/>
  <bookViews>
    <workbookView xWindow="-108" yWindow="-108" windowWidth="23256" windowHeight="13176" xr2:uid="{00000000-000D-0000-FFFF-FFFF00000000}"/>
  </bookViews>
  <sheets>
    <sheet name="简化" sheetId="3" r:id="rId1"/>
    <sheet name="详细" sheetId="2" r:id="rId2"/>
  </sheets>
  <definedNames>
    <definedName name="_xlnm._FilterDatabase" localSheetId="0" hidden="1">简化!$A$1:$G$47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8" i="3" l="1"/>
  <c r="N25" i="3"/>
  <c r="N24" i="3"/>
  <c r="N22" i="3"/>
  <c r="K27" i="3"/>
  <c r="B3" i="3"/>
  <c r="B4" i="3"/>
  <c r="B5" i="3"/>
  <c r="B6" i="3"/>
  <c r="B7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42" i="3"/>
  <c r="B43" i="3"/>
  <c r="B44" i="3"/>
  <c r="B45" i="3"/>
  <c r="B46" i="3"/>
  <c r="B47" i="3"/>
  <c r="B2" i="3"/>
  <c r="A3" i="3"/>
  <c r="A4" i="3"/>
  <c r="A5" i="3"/>
  <c r="A6" i="3"/>
  <c r="A7" i="3"/>
  <c r="A8" i="3"/>
  <c r="A9" i="3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5" i="3"/>
  <c r="A36" i="3"/>
  <c r="A37" i="3"/>
  <c r="A38" i="3"/>
  <c r="A39" i="3"/>
  <c r="A40" i="3"/>
  <c r="A41" i="3"/>
  <c r="A42" i="3"/>
  <c r="A43" i="3"/>
  <c r="A44" i="3"/>
  <c r="A45" i="3"/>
  <c r="A46" i="3"/>
  <c r="A47" i="3"/>
  <c r="A2" i="3"/>
  <c r="K24" i="3" l="1"/>
  <c r="S20" i="2" l="1"/>
  <c r="R20" i="2"/>
  <c r="V20" i="2" s="1"/>
  <c r="D20" i="2"/>
  <c r="C20" i="2"/>
  <c r="E20" i="2" l="1"/>
  <c r="T20" i="2"/>
  <c r="D35" i="2"/>
  <c r="F20" i="3" l="1"/>
  <c r="E20" i="3"/>
  <c r="D20" i="3"/>
  <c r="C20" i="3"/>
  <c r="D40" i="2"/>
  <c r="D39" i="2"/>
  <c r="D47" i="2"/>
  <c r="D42" i="2"/>
  <c r="D36" i="2"/>
  <c r="D43" i="2"/>
  <c r="D44" i="2"/>
  <c r="D38" i="2"/>
  <c r="D45" i="2"/>
  <c r="D37" i="2"/>
  <c r="D46" i="2"/>
  <c r="D41" i="2"/>
  <c r="D32" i="2"/>
  <c r="D23" i="2"/>
  <c r="D28" i="2"/>
  <c r="D33" i="2"/>
  <c r="D22" i="2"/>
  <c r="D29" i="2"/>
  <c r="D34" i="2"/>
  <c r="D24" i="2"/>
  <c r="D27" i="2"/>
  <c r="D30" i="2"/>
  <c r="D25" i="2"/>
  <c r="D10" i="2"/>
  <c r="D3" i="2"/>
  <c r="D7" i="2"/>
  <c r="D4" i="2"/>
  <c r="D26" i="2"/>
  <c r="D21" i="2"/>
  <c r="D8" i="2"/>
  <c r="D6" i="2"/>
  <c r="D5" i="2"/>
  <c r="D15" i="2"/>
  <c r="D9" i="2"/>
  <c r="D12" i="2"/>
  <c r="D31" i="2"/>
  <c r="D13" i="2"/>
  <c r="D14" i="2"/>
  <c r="D17" i="2"/>
  <c r="D18" i="2"/>
  <c r="D19" i="2"/>
  <c r="D16" i="2"/>
  <c r="D2" i="2"/>
  <c r="D11" i="2"/>
  <c r="D11" i="3" s="1"/>
  <c r="C11" i="2"/>
  <c r="C11" i="3" l="1"/>
  <c r="E11" i="2"/>
  <c r="C47" i="2"/>
  <c r="D47" i="3" s="1"/>
  <c r="C38" i="2"/>
  <c r="C38" i="3" s="1"/>
  <c r="C45" i="2"/>
  <c r="D45" i="3" s="1"/>
  <c r="C37" i="2"/>
  <c r="C46" i="2"/>
  <c r="D46" i="3" s="1"/>
  <c r="C41" i="2"/>
  <c r="D41" i="3" s="1"/>
  <c r="C40" i="2"/>
  <c r="C40" i="3" s="1"/>
  <c r="C39" i="2"/>
  <c r="C39" i="3" s="1"/>
  <c r="C24" i="2"/>
  <c r="C24" i="3" s="1"/>
  <c r="C27" i="2"/>
  <c r="C27" i="3" s="1"/>
  <c r="C30" i="2"/>
  <c r="C30" i="3" s="1"/>
  <c r="C25" i="2"/>
  <c r="D25" i="3" s="1"/>
  <c r="C42" i="2"/>
  <c r="D42" i="3" s="1"/>
  <c r="C36" i="2"/>
  <c r="C37" i="3" s="1"/>
  <c r="C43" i="2"/>
  <c r="C43" i="3" s="1"/>
  <c r="C44" i="2"/>
  <c r="C44" i="3" s="1"/>
  <c r="C32" i="2"/>
  <c r="D32" i="3" s="1"/>
  <c r="C23" i="2"/>
  <c r="C23" i="3" s="1"/>
  <c r="C28" i="2"/>
  <c r="D28" i="3" s="1"/>
  <c r="C35" i="2"/>
  <c r="C33" i="2"/>
  <c r="D33" i="3" s="1"/>
  <c r="C22" i="2"/>
  <c r="D22" i="3" s="1"/>
  <c r="C29" i="2"/>
  <c r="C29" i="3" s="1"/>
  <c r="C34" i="2"/>
  <c r="C34" i="3" s="1"/>
  <c r="C5" i="2"/>
  <c r="C5" i="3" s="1"/>
  <c r="C15" i="2"/>
  <c r="C15" i="3" s="1"/>
  <c r="C10" i="2"/>
  <c r="C10" i="3" s="1"/>
  <c r="C3" i="2"/>
  <c r="C3" i="3" s="1"/>
  <c r="C7" i="2"/>
  <c r="C7" i="3" s="1"/>
  <c r="C4" i="2"/>
  <c r="C4" i="3" s="1"/>
  <c r="C26" i="2"/>
  <c r="C26" i="3" s="1"/>
  <c r="C31" i="2"/>
  <c r="D31" i="3" s="1"/>
  <c r="C13" i="2"/>
  <c r="C13" i="3" s="1"/>
  <c r="C21" i="2"/>
  <c r="D21" i="3" s="1"/>
  <c r="C8" i="2"/>
  <c r="D8" i="3" s="1"/>
  <c r="C6" i="2"/>
  <c r="D6" i="3" s="1"/>
  <c r="C18" i="2"/>
  <c r="D18" i="3" s="1"/>
  <c r="C19" i="2"/>
  <c r="D19" i="3" s="1"/>
  <c r="C9" i="2"/>
  <c r="C9" i="3" s="1"/>
  <c r="C12" i="2"/>
  <c r="D12" i="3" s="1"/>
  <c r="C16" i="2"/>
  <c r="C16" i="3" s="1"/>
  <c r="C14" i="2"/>
  <c r="D14" i="3" s="1"/>
  <c r="C17" i="2"/>
  <c r="D17" i="3" s="1"/>
  <c r="C2" i="2"/>
  <c r="D2" i="3" s="1"/>
  <c r="C36" i="3" l="1"/>
  <c r="D16" i="3"/>
  <c r="C6" i="3"/>
  <c r="C33" i="3"/>
  <c r="D26" i="3"/>
  <c r="D29" i="3"/>
  <c r="C8" i="3"/>
  <c r="C18" i="3"/>
  <c r="D5" i="3"/>
  <c r="D7" i="3"/>
  <c r="D3" i="3"/>
  <c r="D36" i="3"/>
  <c r="C28" i="3"/>
  <c r="D38" i="3"/>
  <c r="C47" i="3"/>
  <c r="D4" i="3"/>
  <c r="D23" i="3"/>
  <c r="D39" i="3"/>
  <c r="D9" i="3"/>
  <c r="D24" i="3"/>
  <c r="D40" i="3"/>
  <c r="C2" i="3"/>
  <c r="D34" i="3"/>
  <c r="C19" i="3"/>
  <c r="C12" i="3"/>
  <c r="C14" i="3"/>
  <c r="C41" i="3"/>
  <c r="C32" i="3"/>
  <c r="C21" i="3"/>
  <c r="C45" i="3"/>
  <c r="D35" i="3"/>
  <c r="C35" i="3"/>
  <c r="D27" i="3"/>
  <c r="D43" i="3"/>
  <c r="D13" i="3"/>
  <c r="D44" i="3"/>
  <c r="D37" i="3"/>
  <c r="C22" i="3"/>
  <c r="C42" i="3"/>
  <c r="C25" i="3"/>
  <c r="C17" i="3"/>
  <c r="C31" i="3"/>
  <c r="D15" i="3"/>
  <c r="D30" i="3"/>
  <c r="D10" i="3"/>
  <c r="C46" i="3"/>
  <c r="S47" i="2"/>
  <c r="R47" i="2"/>
  <c r="V47" i="2" s="1"/>
  <c r="G47" i="3" s="1"/>
  <c r="E47" i="2"/>
  <c r="S39" i="2"/>
  <c r="R39" i="2"/>
  <c r="V39" i="2" s="1"/>
  <c r="G39" i="3" s="1"/>
  <c r="E39" i="2"/>
  <c r="S40" i="2"/>
  <c r="R40" i="2"/>
  <c r="V40" i="2" s="1"/>
  <c r="G40" i="3" s="1"/>
  <c r="E40" i="2"/>
  <c r="S41" i="2"/>
  <c r="R41" i="2"/>
  <c r="V41" i="2" s="1"/>
  <c r="G41" i="3" s="1"/>
  <c r="E41" i="2"/>
  <c r="S46" i="2"/>
  <c r="R46" i="2"/>
  <c r="V46" i="2" s="1"/>
  <c r="G46" i="3" s="1"/>
  <c r="E46" i="2"/>
  <c r="S37" i="2"/>
  <c r="R37" i="2"/>
  <c r="E37" i="2"/>
  <c r="S45" i="2"/>
  <c r="R45" i="2"/>
  <c r="V45" i="2" s="1"/>
  <c r="G45" i="3" s="1"/>
  <c r="E45" i="2"/>
  <c r="S38" i="2"/>
  <c r="R38" i="2"/>
  <c r="E38" i="2"/>
  <c r="S44" i="2"/>
  <c r="R44" i="2"/>
  <c r="V44" i="2" s="1"/>
  <c r="E44" i="2"/>
  <c r="S43" i="2"/>
  <c r="R43" i="2"/>
  <c r="E43" i="2"/>
  <c r="S36" i="2"/>
  <c r="R36" i="2"/>
  <c r="V36" i="2" s="1"/>
  <c r="E36" i="2"/>
  <c r="S42" i="2"/>
  <c r="R42" i="2"/>
  <c r="V42" i="2" s="1"/>
  <c r="E42" i="2"/>
  <c r="S25" i="2"/>
  <c r="R25" i="2"/>
  <c r="V25" i="2" s="1"/>
  <c r="G25" i="3" s="1"/>
  <c r="E25" i="2"/>
  <c r="S30" i="2"/>
  <c r="R30" i="2"/>
  <c r="V30" i="2" s="1"/>
  <c r="G30" i="3" s="1"/>
  <c r="E30" i="2"/>
  <c r="S27" i="2"/>
  <c r="R27" i="2"/>
  <c r="V27" i="2" s="1"/>
  <c r="G27" i="3" s="1"/>
  <c r="E27" i="2"/>
  <c r="S24" i="2"/>
  <c r="R24" i="2"/>
  <c r="V24" i="2" s="1"/>
  <c r="G24" i="3" s="1"/>
  <c r="E24" i="2"/>
  <c r="S34" i="2"/>
  <c r="R34" i="2"/>
  <c r="V34" i="2" s="1"/>
  <c r="G34" i="3" s="1"/>
  <c r="E34" i="2"/>
  <c r="S29" i="2"/>
  <c r="R29" i="2"/>
  <c r="E29" i="2"/>
  <c r="S22" i="2"/>
  <c r="R22" i="2"/>
  <c r="V22" i="2" s="1"/>
  <c r="G22" i="3" s="1"/>
  <c r="E22" i="2"/>
  <c r="S33" i="2"/>
  <c r="R33" i="2"/>
  <c r="V33" i="2" s="1"/>
  <c r="G33" i="3" s="1"/>
  <c r="E33" i="2"/>
  <c r="S35" i="2"/>
  <c r="R35" i="2"/>
  <c r="V35" i="2" s="1"/>
  <c r="G35" i="3" s="1"/>
  <c r="E35" i="2"/>
  <c r="S28" i="2"/>
  <c r="R28" i="2"/>
  <c r="V28" i="2" s="1"/>
  <c r="G28" i="3" s="1"/>
  <c r="E28" i="2"/>
  <c r="S23" i="2"/>
  <c r="R23" i="2"/>
  <c r="V23" i="2" s="1"/>
  <c r="G23" i="3" s="1"/>
  <c r="E23" i="2"/>
  <c r="S32" i="2"/>
  <c r="R32" i="2"/>
  <c r="V32" i="2" s="1"/>
  <c r="G32" i="3" s="1"/>
  <c r="E32" i="2"/>
  <c r="S26" i="2"/>
  <c r="R26" i="2"/>
  <c r="V26" i="2" s="1"/>
  <c r="G26" i="3" s="1"/>
  <c r="E26" i="2"/>
  <c r="S4" i="2"/>
  <c r="R4" i="2"/>
  <c r="E4" i="2"/>
  <c r="S7" i="2"/>
  <c r="R7" i="2"/>
  <c r="V7" i="2" s="1"/>
  <c r="G7" i="3" s="1"/>
  <c r="E7" i="2"/>
  <c r="S3" i="2"/>
  <c r="R3" i="2"/>
  <c r="V3" i="2" s="1"/>
  <c r="G3" i="3" s="1"/>
  <c r="E3" i="2"/>
  <c r="S10" i="2"/>
  <c r="R10" i="2"/>
  <c r="V10" i="2" s="1"/>
  <c r="G10" i="3" s="1"/>
  <c r="E10" i="2"/>
  <c r="S15" i="2"/>
  <c r="R15" i="2"/>
  <c r="V15" i="2" s="1"/>
  <c r="G15" i="3" s="1"/>
  <c r="E15" i="2"/>
  <c r="S5" i="2"/>
  <c r="R5" i="2"/>
  <c r="V5" i="2" s="1"/>
  <c r="G5" i="3" s="1"/>
  <c r="E5" i="2"/>
  <c r="S6" i="2"/>
  <c r="R6" i="2"/>
  <c r="V6" i="2" s="1"/>
  <c r="E6" i="2"/>
  <c r="S8" i="2"/>
  <c r="R8" i="2"/>
  <c r="E8" i="2"/>
  <c r="S21" i="2"/>
  <c r="R21" i="2"/>
  <c r="V21" i="2" s="1"/>
  <c r="G21" i="3" s="1"/>
  <c r="E21" i="2"/>
  <c r="S13" i="2"/>
  <c r="R13" i="2"/>
  <c r="E13" i="2"/>
  <c r="S31" i="2"/>
  <c r="R31" i="2"/>
  <c r="V31" i="2" s="1"/>
  <c r="G31" i="3" s="1"/>
  <c r="E31" i="2"/>
  <c r="S12" i="2"/>
  <c r="R12" i="2"/>
  <c r="V12" i="2" s="1"/>
  <c r="G12" i="3" s="1"/>
  <c r="E12" i="2"/>
  <c r="S9" i="2"/>
  <c r="R9" i="2"/>
  <c r="V9" i="2" s="1"/>
  <c r="G9" i="3" s="1"/>
  <c r="E9" i="2"/>
  <c r="S19" i="2"/>
  <c r="R19" i="2"/>
  <c r="V19" i="2" s="1"/>
  <c r="G19" i="3" s="1"/>
  <c r="E19" i="2"/>
  <c r="S18" i="2"/>
  <c r="R18" i="2"/>
  <c r="V18" i="2" s="1"/>
  <c r="G18" i="3" s="1"/>
  <c r="E18" i="2"/>
  <c r="S17" i="2"/>
  <c r="R17" i="2"/>
  <c r="V17" i="2" s="1"/>
  <c r="G17" i="3" s="1"/>
  <c r="E17" i="2"/>
  <c r="S14" i="2"/>
  <c r="R14" i="2"/>
  <c r="E14" i="2"/>
  <c r="S16" i="2"/>
  <c r="R16" i="2"/>
  <c r="V16" i="2" s="1"/>
  <c r="G16" i="3" s="1"/>
  <c r="E16" i="2"/>
  <c r="S2" i="2"/>
  <c r="R2" i="2"/>
  <c r="E2" i="2"/>
  <c r="S11" i="2"/>
  <c r="R11" i="2"/>
  <c r="V11" i="2" s="1"/>
  <c r="G11" i="3" s="1"/>
  <c r="N27" i="3" l="1"/>
  <c r="V2" i="2"/>
  <c r="G2" i="3" s="1"/>
  <c r="N21" i="3"/>
  <c r="K21" i="3" s="1"/>
  <c r="F18" i="3"/>
  <c r="E18" i="3"/>
  <c r="E31" i="3"/>
  <c r="F31" i="3"/>
  <c r="F6" i="3"/>
  <c r="E6" i="3"/>
  <c r="E3" i="3"/>
  <c r="F3" i="3"/>
  <c r="E32" i="3"/>
  <c r="F32" i="3"/>
  <c r="F33" i="3"/>
  <c r="E33" i="3"/>
  <c r="E24" i="3"/>
  <c r="F24" i="3"/>
  <c r="E44" i="3"/>
  <c r="F44" i="3"/>
  <c r="E46" i="3"/>
  <c r="F46" i="3"/>
  <c r="F14" i="3"/>
  <c r="E14" i="3"/>
  <c r="E2" i="3"/>
  <c r="F2" i="3"/>
  <c r="E11" i="3"/>
  <c r="F11" i="3"/>
  <c r="E17" i="3"/>
  <c r="F17" i="3"/>
  <c r="E12" i="3"/>
  <c r="F12" i="3"/>
  <c r="E8" i="3"/>
  <c r="F8" i="3"/>
  <c r="F10" i="3"/>
  <c r="E10" i="3"/>
  <c r="E26" i="3"/>
  <c r="F26" i="3"/>
  <c r="E35" i="3"/>
  <c r="F35" i="3"/>
  <c r="V29" i="2"/>
  <c r="G29" i="3" s="1"/>
  <c r="F34" i="3"/>
  <c r="E34" i="3"/>
  <c r="F25" i="3"/>
  <c r="E25" i="3"/>
  <c r="E43" i="3"/>
  <c r="F43" i="3"/>
  <c r="E36" i="3"/>
  <c r="F36" i="3"/>
  <c r="E39" i="3"/>
  <c r="F39" i="3"/>
  <c r="E9" i="3"/>
  <c r="F9" i="3"/>
  <c r="E28" i="3"/>
  <c r="F28" i="3"/>
  <c r="F29" i="3"/>
  <c r="E29" i="3"/>
  <c r="E30" i="3"/>
  <c r="F30" i="3"/>
  <c r="F37" i="3"/>
  <c r="E37" i="3"/>
  <c r="F45" i="3"/>
  <c r="E45" i="3"/>
  <c r="E40" i="3"/>
  <c r="F40" i="3"/>
  <c r="E21" i="3"/>
  <c r="F21" i="3"/>
  <c r="E15" i="3"/>
  <c r="F15" i="3"/>
  <c r="E4" i="3"/>
  <c r="F4" i="3"/>
  <c r="E16" i="3"/>
  <c r="F16" i="3"/>
  <c r="E19" i="3"/>
  <c r="F19" i="3"/>
  <c r="E13" i="3"/>
  <c r="F13" i="3"/>
  <c r="G42" i="3"/>
  <c r="G6" i="3"/>
  <c r="E5" i="3"/>
  <c r="F5" i="3"/>
  <c r="E7" i="3"/>
  <c r="F7" i="3"/>
  <c r="E23" i="3"/>
  <c r="F23" i="3"/>
  <c r="E22" i="3"/>
  <c r="F22" i="3"/>
  <c r="E27" i="3"/>
  <c r="F27" i="3"/>
  <c r="E42" i="3"/>
  <c r="F42" i="3"/>
  <c r="G20" i="3"/>
  <c r="G44" i="3"/>
  <c r="E38" i="3"/>
  <c r="F38" i="3"/>
  <c r="F41" i="3"/>
  <c r="E41" i="3"/>
  <c r="E47" i="3"/>
  <c r="F47" i="3"/>
  <c r="T42" i="2"/>
  <c r="T13" i="2"/>
  <c r="T18" i="2"/>
  <c r="T9" i="2"/>
  <c r="T2" i="2"/>
  <c r="T14" i="2"/>
  <c r="T33" i="2"/>
  <c r="T45" i="2"/>
  <c r="T41" i="2"/>
  <c r="T3" i="2"/>
  <c r="T30" i="2"/>
  <c r="T46" i="2"/>
  <c r="T29" i="2"/>
  <c r="T21" i="2"/>
  <c r="T5" i="2"/>
  <c r="T32" i="2"/>
  <c r="T28" i="2"/>
  <c r="T24" i="2"/>
  <c r="T40" i="2"/>
  <c r="T19" i="2"/>
  <c r="T6" i="2"/>
  <c r="T15" i="2"/>
  <c r="T7" i="2"/>
  <c r="T27" i="2"/>
  <c r="T16" i="2"/>
  <c r="V14" i="2"/>
  <c r="G14" i="3" s="1"/>
  <c r="T22" i="2"/>
  <c r="T44" i="2"/>
  <c r="T31" i="2"/>
  <c r="T23" i="2"/>
  <c r="T36" i="2"/>
  <c r="V37" i="2"/>
  <c r="G36" i="3" s="1"/>
  <c r="V38" i="2"/>
  <c r="G38" i="3" s="1"/>
  <c r="T38" i="2"/>
  <c r="V43" i="2"/>
  <c r="G43" i="3" s="1"/>
  <c r="T4" i="2"/>
  <c r="V4" i="2"/>
  <c r="G4" i="3" s="1"/>
  <c r="V8" i="2"/>
  <c r="G8" i="3" s="1"/>
  <c r="V13" i="2"/>
  <c r="G13" i="3" s="1"/>
  <c r="T11" i="2"/>
  <c r="T17" i="2"/>
  <c r="T12" i="2"/>
  <c r="T8" i="2"/>
  <c r="T10" i="2"/>
  <c r="T26" i="2"/>
  <c r="T35" i="2"/>
  <c r="T34" i="2"/>
  <c r="T25" i="2"/>
  <c r="T43" i="2"/>
  <c r="T37" i="2"/>
  <c r="T39" i="2"/>
  <c r="T47" i="2"/>
  <c r="G37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N22" authorId="0" shapeId="0" xr:uid="{3A29A58A-BEC3-4C09-BBF4-3BCD42EB5639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包含部分重复录像
不包含部分命名不规范录像</t>
        </r>
      </text>
    </comment>
    <comment ref="N25" authorId="0" shapeId="0" xr:uid="{8B388476-7BF7-439A-BB33-D57A2FDB3116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包含部分重复录像
不包含部分命名不规范录像
出现小数因为录像中有人只将对局双方的ID写上一位</t>
        </r>
      </text>
    </comment>
    <comment ref="N28" authorId="0" shapeId="0" xr:uid="{6798C791-89C6-4DC3-822F-7202D3B18C23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包含部分重复录像
不包含部分命名不规范录像</t>
        </r>
      </text>
    </comment>
  </commentList>
</comments>
</file>

<file path=xl/sharedStrings.xml><?xml version="1.0" encoding="utf-8"?>
<sst xmlns="http://schemas.openxmlformats.org/spreadsheetml/2006/main" count="180" uniqueCount="114">
  <si>
    <t>选手</t>
    <phoneticPr fontId="3" type="noConversion"/>
  </si>
  <si>
    <t>所属组别</t>
    <phoneticPr fontId="3" type="noConversion"/>
  </si>
  <si>
    <t>全部轮获胜比</t>
    <phoneticPr fontId="3" type="noConversion"/>
  </si>
  <si>
    <t>本次轮获胜比</t>
    <phoneticPr fontId="3" type="noConversion"/>
  </si>
  <si>
    <t>同组总胜率</t>
    <phoneticPr fontId="3" type="noConversion"/>
  </si>
  <si>
    <t>本次胜率</t>
    <phoneticPr fontId="3" type="noConversion"/>
  </si>
  <si>
    <t>录像保存率</t>
    <phoneticPr fontId="3" type="noConversion"/>
  </si>
  <si>
    <t>参与轮数</t>
    <phoneticPr fontId="3" type="noConversion"/>
  </si>
  <si>
    <t>获胜轮数</t>
    <phoneticPr fontId="3" type="noConversion"/>
  </si>
  <si>
    <t>轮获胜比</t>
    <phoneticPr fontId="3" type="noConversion"/>
  </si>
  <si>
    <t>R1局数</t>
    <phoneticPr fontId="3" type="noConversion"/>
  </si>
  <si>
    <t>胜局数</t>
    <phoneticPr fontId="3" type="noConversion"/>
  </si>
  <si>
    <t>R2局数</t>
    <phoneticPr fontId="3" type="noConversion"/>
  </si>
  <si>
    <t>R3局数</t>
    <phoneticPr fontId="3" type="noConversion"/>
  </si>
  <si>
    <t>R4局数</t>
    <phoneticPr fontId="3" type="noConversion"/>
  </si>
  <si>
    <t>R5局数</t>
    <phoneticPr fontId="3" type="noConversion"/>
  </si>
  <si>
    <t>R6局数</t>
    <phoneticPr fontId="3" type="noConversion"/>
  </si>
  <si>
    <t>总局数</t>
    <phoneticPr fontId="3" type="noConversion"/>
  </si>
  <si>
    <t>胜率</t>
    <phoneticPr fontId="3" type="noConversion"/>
  </si>
  <si>
    <t>录像上传</t>
    <phoneticPr fontId="3" type="noConversion"/>
  </si>
  <si>
    <t>录像保存</t>
    <phoneticPr fontId="3" type="noConversion"/>
  </si>
  <si>
    <t>SFT-哈伦</t>
    <phoneticPr fontId="3" type="noConversion"/>
  </si>
  <si>
    <t>高手组</t>
    <phoneticPr fontId="3" type="noConversion"/>
  </si>
  <si>
    <t>录像</t>
    <phoneticPr fontId="3" type="noConversion"/>
  </si>
  <si>
    <t>新手组</t>
    <phoneticPr fontId="3" type="noConversion"/>
  </si>
  <si>
    <t>中坚组</t>
    <phoneticPr fontId="3" type="noConversion"/>
  </si>
  <si>
    <t>G63</t>
    <phoneticPr fontId="3" type="noConversion"/>
  </si>
  <si>
    <t>sss</t>
    <phoneticPr fontId="3" type="noConversion"/>
  </si>
  <si>
    <t>锐</t>
    <phoneticPr fontId="3" type="noConversion"/>
  </si>
  <si>
    <t>墨者</t>
    <phoneticPr fontId="3" type="noConversion"/>
  </si>
  <si>
    <t>局局卡</t>
    <phoneticPr fontId="3" type="noConversion"/>
  </si>
  <si>
    <t>解说</t>
    <phoneticPr fontId="3" type="noConversion"/>
  </si>
  <si>
    <t>解说员</t>
    <phoneticPr fontId="3" type="noConversion"/>
  </si>
  <si>
    <t>录播场次</t>
    <phoneticPr fontId="3" type="noConversion"/>
  </si>
  <si>
    <t>赛程</t>
    <phoneticPr fontId="3" type="noConversion"/>
  </si>
  <si>
    <t>赛制</t>
    <phoneticPr fontId="3" type="noConversion"/>
  </si>
  <si>
    <t>总帖</t>
    <phoneticPr fontId="3" type="noConversion"/>
  </si>
  <si>
    <t>开始帖</t>
    <phoneticPr fontId="3" type="noConversion"/>
  </si>
  <si>
    <t>RA3地图包</t>
    <phoneticPr fontId="3" type="noConversion"/>
  </si>
  <si>
    <t>CCZD-1a</t>
    <phoneticPr fontId="3" type="noConversion"/>
  </si>
  <si>
    <t>初雪</t>
    <phoneticPr fontId="3" type="noConversion"/>
  </si>
  <si>
    <t>只会用鼠标的萌新</t>
    <phoneticPr fontId="3" type="noConversion"/>
  </si>
  <si>
    <t>过了狗年依旧当苟</t>
    <phoneticPr fontId="3" type="noConversion"/>
  </si>
  <si>
    <t>Rels</t>
    <phoneticPr fontId="3" type="noConversion"/>
  </si>
  <si>
    <t>Tsunami</t>
    <phoneticPr fontId="3" type="noConversion"/>
  </si>
  <si>
    <t>Allen</t>
    <phoneticPr fontId="3" type="noConversion"/>
  </si>
  <si>
    <t>船长洛必达</t>
    <phoneticPr fontId="3" type="noConversion"/>
  </si>
  <si>
    <t>BMC-Times</t>
    <phoneticPr fontId="3" type="noConversion"/>
  </si>
  <si>
    <t>胡说</t>
    <phoneticPr fontId="3" type="noConversion"/>
  </si>
  <si>
    <t>罗夏继承者</t>
    <phoneticPr fontId="3" type="noConversion"/>
  </si>
  <si>
    <t>我是新手</t>
    <phoneticPr fontId="3" type="noConversion"/>
  </si>
  <si>
    <t>SFT-霜华</t>
    <phoneticPr fontId="3" type="noConversion"/>
  </si>
  <si>
    <t>APA-RC</t>
    <phoneticPr fontId="3" type="noConversion"/>
  </si>
  <si>
    <t>舰队霸主德梅因</t>
    <phoneticPr fontId="3" type="noConversion"/>
  </si>
  <si>
    <t>netcan</t>
    <phoneticPr fontId="3" type="noConversion"/>
  </si>
  <si>
    <t>SFT- the poor</t>
    <phoneticPr fontId="3" type="noConversion"/>
  </si>
  <si>
    <t>某蛤</t>
    <phoneticPr fontId="3" type="noConversion"/>
  </si>
  <si>
    <t>XYZD-樊萧</t>
    <phoneticPr fontId="3" type="noConversion"/>
  </si>
  <si>
    <t>SFT-小鳄鱼</t>
    <phoneticPr fontId="3" type="noConversion"/>
  </si>
  <si>
    <t>bali</t>
    <phoneticPr fontId="3" type="noConversion"/>
  </si>
  <si>
    <t>SFT-月满</t>
    <phoneticPr fontId="3" type="noConversion"/>
  </si>
  <si>
    <t>SFT-1212</t>
    <phoneticPr fontId="3" type="noConversion"/>
  </si>
  <si>
    <t>XYZD-北城</t>
    <phoneticPr fontId="3" type="noConversion"/>
  </si>
  <si>
    <t>SFT-SIX</t>
    <phoneticPr fontId="3" type="noConversion"/>
  </si>
  <si>
    <t>CCZD-SSS</t>
    <phoneticPr fontId="3" type="noConversion"/>
  </si>
  <si>
    <t>CCZD-TOP</t>
    <phoneticPr fontId="3" type="noConversion"/>
  </si>
  <si>
    <t>SFT-itsuka</t>
    <phoneticPr fontId="3" type="noConversion"/>
  </si>
  <si>
    <t>JMZD-锐</t>
    <phoneticPr fontId="3" type="noConversion"/>
  </si>
  <si>
    <t>CCZD-Swift</t>
    <phoneticPr fontId="3" type="noConversion"/>
  </si>
  <si>
    <t>Andy ben</t>
    <phoneticPr fontId="3" type="noConversion"/>
  </si>
  <si>
    <t>过去比赛总轮数</t>
    <phoneticPr fontId="3" type="noConversion"/>
  </si>
  <si>
    <t>过去比赛获胜轮数</t>
    <phoneticPr fontId="3" type="noConversion"/>
  </si>
  <si>
    <t>过去比赛总局数</t>
    <phoneticPr fontId="3" type="noConversion"/>
  </si>
  <si>
    <t>过去比赛胜局数</t>
    <phoneticPr fontId="3" type="noConversion"/>
  </si>
  <si>
    <t>CCZD-anna</t>
    <phoneticPr fontId="3" type="noConversion"/>
  </si>
  <si>
    <t>蓝政</t>
    <phoneticPr fontId="3" type="noConversion"/>
  </si>
  <si>
    <t>https://www.ratotal.org/?thread-365.htm</t>
    <phoneticPr fontId="3" type="noConversion"/>
  </si>
  <si>
    <t>https://www.ratotal.org/?thread-548.htm</t>
    <phoneticPr fontId="3" type="noConversion"/>
  </si>
  <si>
    <t>https://challonge.com/zh_CN/RATCET1V1_2_2</t>
    <phoneticPr fontId="3" type="noConversion"/>
  </si>
  <si>
    <t>https://challonge.com/zh_CN/RATCET1V1_2_1</t>
    <phoneticPr fontId="3" type="noConversion"/>
  </si>
  <si>
    <t>https://challonge.com/zh_CN/RATCET1V1_2_3</t>
    <phoneticPr fontId="3" type="noConversion"/>
  </si>
  <si>
    <t>终结者</t>
    <phoneticPr fontId="3" type="noConversion"/>
  </si>
  <si>
    <t>shadow</t>
    <phoneticPr fontId="3" type="noConversion"/>
  </si>
  <si>
    <t>发光二极管</t>
    <phoneticPr fontId="3" type="noConversion"/>
  </si>
  <si>
    <t>Strumgeist</t>
    <phoneticPr fontId="3" type="noConversion"/>
  </si>
  <si>
    <t>SQ</t>
    <phoneticPr fontId="3" type="noConversion"/>
  </si>
  <si>
    <t>Alvin_Tey</t>
    <phoneticPr fontId="3" type="noConversion"/>
  </si>
  <si>
    <t>小琪</t>
    <phoneticPr fontId="3" type="noConversion"/>
  </si>
  <si>
    <t>lin</t>
    <phoneticPr fontId="3" type="noConversion"/>
  </si>
  <si>
    <t>zyb</t>
    <phoneticPr fontId="3" type="noConversion"/>
  </si>
  <si>
    <t>APA-危机原理</t>
    <phoneticPr fontId="3" type="noConversion"/>
  </si>
  <si>
    <t>qiandai</t>
    <phoneticPr fontId="3" type="noConversion"/>
  </si>
  <si>
    <t>悦</t>
    <phoneticPr fontId="3" type="noConversion"/>
  </si>
  <si>
    <t>https://www.bilibili.com/video/av49987051</t>
    <phoneticPr fontId="3" type="noConversion"/>
  </si>
  <si>
    <t>https://www.bilibili.com/video/av49971213</t>
    <phoneticPr fontId="3" type="noConversion"/>
  </si>
  <si>
    <t>https://pan.baidu.com/s/1HU7DpD0xELY-ihTH3ytelw</t>
    <phoneticPr fontId="3" type="noConversion"/>
  </si>
  <si>
    <t>dzah</t>
    <phoneticPr fontId="3" type="noConversion"/>
  </si>
  <si>
    <t>https://pan.baidu.com/s/1RAk5Fe5aV3sAGNhgPmdlvg</t>
    <phoneticPr fontId="3" type="noConversion"/>
  </si>
  <si>
    <t>iryt</t>
    <phoneticPr fontId="3" type="noConversion"/>
  </si>
  <si>
    <t>https://pan.baidu.com/s/177Y9QOlUC8C3bLLpZsvPgQ</t>
    <phoneticPr fontId="3" type="noConversion"/>
  </si>
  <si>
    <t>dt14</t>
  </si>
  <si>
    <t>录播或直播间网址</t>
    <phoneticPr fontId="3" type="noConversion"/>
  </si>
  <si>
    <t>https://live.bilibili.com/152694</t>
    <phoneticPr fontId="3" type="noConversion"/>
  </si>
  <si>
    <t>https://space.bilibili.com/395819470/</t>
    <phoneticPr fontId="3" type="noConversion"/>
  </si>
  <si>
    <t>https://live.bilibili.com/285382</t>
    <phoneticPr fontId="3" type="noConversion"/>
  </si>
  <si>
    <t>https://live.bilibili.com/640372</t>
    <phoneticPr fontId="3" type="noConversion"/>
  </si>
  <si>
    <t>https://live.bilibili.com/4241219</t>
    <phoneticPr fontId="3" type="noConversion"/>
  </si>
  <si>
    <t>统计</t>
    <phoneticPr fontId="3" type="noConversion"/>
  </si>
  <si>
    <t>局数</t>
    <phoneticPr fontId="3" type="noConversion"/>
  </si>
  <si>
    <t>录像数</t>
    <phoneticPr fontId="3" type="noConversion"/>
  </si>
  <si>
    <t>人数</t>
    <phoneticPr fontId="3" type="noConversion"/>
  </si>
  <si>
    <t>新手组统计</t>
    <phoneticPr fontId="3" type="noConversion"/>
  </si>
  <si>
    <t>中坚组统计</t>
    <phoneticPr fontId="3" type="noConversion"/>
  </si>
  <si>
    <t>高手组统计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</si>
</sst>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23" x14ac:knownFonts="1">
    <font>
      <sz val="11"/>
      <color theme="1"/>
      <name val="等线"/>
      <family val="2"/>
      <scheme val="minor"/>
    </font>
    <font>
      <sz val="11"/>
      <color theme="1"/>
      <name val="Adobe 黑体 Std R"/>
      <family val="2"/>
      <charset val="134"/>
    </font>
    <font>
      <sz val="12"/>
      <color theme="1"/>
      <name val="Adobe 黑体 Std R"/>
      <family val="2"/>
      <charset val="134"/>
    </font>
    <font>
      <sz val="9"/>
      <name val="等线"/>
      <family val="3"/>
      <charset val="134"/>
      <scheme val="minor"/>
    </font>
    <font>
      <sz val="11"/>
      <color theme="1"/>
      <name val="Adobe 黑体 Std R"/>
      <family val="2"/>
    </font>
    <font>
      <sz val="20"/>
      <color theme="1"/>
      <name val="Adobe 黑体 Std R"/>
      <family val="2"/>
      <charset val="134"/>
    </font>
    <font>
      <sz val="20"/>
      <color theme="1"/>
      <name val="Adobe 黑体 Std R"/>
      <family val="2"/>
      <charset val="128"/>
    </font>
    <font>
      <u/>
      <sz val="11"/>
      <color theme="10"/>
      <name val="等线"/>
      <family val="2"/>
      <scheme val="minor"/>
    </font>
    <font>
      <sz val="12"/>
      <color theme="1"/>
      <name val="等线"/>
      <family val="2"/>
      <scheme val="minor"/>
    </font>
    <font>
      <sz val="12"/>
      <color theme="1"/>
      <name val="Adobe 黑体 Std R"/>
      <family val="2"/>
      <charset val="128"/>
    </font>
    <font>
      <b/>
      <sz val="14"/>
      <color theme="1"/>
      <name val="Adobe 黑体 Std R"/>
      <family val="2"/>
      <charset val="128"/>
    </font>
    <font>
      <u/>
      <sz val="11"/>
      <color theme="1"/>
      <name val="等线"/>
      <family val="2"/>
      <scheme val="minor"/>
    </font>
    <font>
      <sz val="11"/>
      <color theme="1"/>
      <name val="Adobe 黑体 Std R"/>
      <family val="2"/>
      <charset val="128"/>
    </font>
    <font>
      <sz val="12"/>
      <color theme="1"/>
      <name val="等线"/>
      <family val="3"/>
      <charset val="134"/>
      <scheme val="minor"/>
    </font>
    <font>
      <b/>
      <sz val="14"/>
      <color theme="0"/>
      <name val="Adobe 黑体 Std R"/>
      <family val="2"/>
    </font>
    <font>
      <sz val="12"/>
      <color theme="0"/>
      <name val="Adobe 黑体 Std R"/>
      <family val="2"/>
      <charset val="134"/>
    </font>
    <font>
      <sz val="11"/>
      <color theme="0"/>
      <name val="等线"/>
      <family val="2"/>
      <scheme val="minor"/>
    </font>
    <font>
      <sz val="12"/>
      <color theme="0"/>
      <name val="等线"/>
      <family val="2"/>
      <scheme val="minor"/>
    </font>
    <font>
      <b/>
      <sz val="9"/>
      <color indexed="81"/>
      <name val="宋体"/>
      <family val="3"/>
      <charset val="134"/>
    </font>
    <font>
      <sz val="9"/>
      <color indexed="81"/>
      <name val="宋体"/>
      <family val="3"/>
      <charset val="134"/>
    </font>
    <font>
      <sz val="14"/>
      <color theme="1"/>
      <name val="Adobe 黑体 Std R"/>
      <family val="2"/>
      <charset val="134"/>
    </font>
    <font>
      <sz val="14"/>
      <color theme="1"/>
      <name val="Adobe 黑体 Std R"/>
      <family val="2"/>
      <charset val="128"/>
    </font>
    <font>
      <sz val="14"/>
      <color theme="1"/>
      <name val="Adobe 黑体 Std R"/>
      <family val="2"/>
    </font>
  </fonts>
  <fills count="9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7030A0"/>
        <bgColor indexed="64"/>
      </patternFill>
    </fill>
  </fills>
  <borders count="4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/>
      <right style="thick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122">
    <xf numFmtId="0" fontId="0" fillId="0" borderId="0" xfId="0"/>
    <xf numFmtId="0" fontId="2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4" fillId="0" borderId="32" xfId="0" applyFont="1" applyFill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176" fontId="4" fillId="3" borderId="9" xfId="0" applyNumberFormat="1" applyFont="1" applyFill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176" fontId="4" fillId="3" borderId="12" xfId="0" applyNumberFormat="1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4" fillId="0" borderId="34" xfId="0" applyFont="1" applyFill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176" fontId="4" fillId="4" borderId="9" xfId="0" applyNumberFormat="1" applyFont="1" applyFill="1" applyBorder="1" applyAlignment="1">
      <alignment horizontal="center" vertical="center"/>
    </xf>
    <xf numFmtId="176" fontId="4" fillId="4" borderId="12" xfId="0" applyNumberFormat="1" applyFont="1" applyFill="1" applyBorder="1" applyAlignment="1">
      <alignment horizontal="center" vertical="center"/>
    </xf>
    <xf numFmtId="0" fontId="4" fillId="0" borderId="36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8" fillId="0" borderId="0" xfId="0" applyFont="1"/>
    <xf numFmtId="0" fontId="8" fillId="2" borderId="1" xfId="0" applyFont="1" applyFill="1" applyBorder="1" applyAlignment="1">
      <alignment horizontal="center" vertical="center"/>
    </xf>
    <xf numFmtId="176" fontId="9" fillId="4" borderId="1" xfId="0" applyNumberFormat="1" applyFont="1" applyFill="1" applyBorder="1" applyAlignment="1">
      <alignment horizontal="center" vertical="center"/>
    </xf>
    <xf numFmtId="176" fontId="9" fillId="7" borderId="1" xfId="0" applyNumberFormat="1" applyFont="1" applyFill="1" applyBorder="1" applyAlignment="1">
      <alignment horizontal="center" vertical="center"/>
    </xf>
    <xf numFmtId="176" fontId="9" fillId="3" borderId="1" xfId="0" applyNumberFormat="1" applyFont="1" applyFill="1" applyBorder="1" applyAlignment="1">
      <alignment horizontal="center" vertical="center"/>
    </xf>
    <xf numFmtId="176" fontId="9" fillId="6" borderId="1" xfId="0" applyNumberFormat="1" applyFont="1" applyFill="1" applyBorder="1" applyAlignment="1">
      <alignment horizontal="center" vertical="center"/>
    </xf>
    <xf numFmtId="176" fontId="9" fillId="8" borderId="9" xfId="0" applyNumberFormat="1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4" borderId="6" xfId="0" applyNumberFormat="1" applyFont="1" applyFill="1" applyBorder="1" applyAlignment="1">
      <alignment horizontal="center" vertical="center"/>
    </xf>
    <xf numFmtId="0" fontId="10" fillId="7" borderId="6" xfId="0" applyNumberFormat="1" applyFont="1" applyFill="1" applyBorder="1" applyAlignment="1">
      <alignment horizontal="center" vertical="center"/>
    </xf>
    <xf numFmtId="0" fontId="10" fillId="3" borderId="6" xfId="0" applyNumberFormat="1" applyFont="1" applyFill="1" applyBorder="1" applyAlignment="1">
      <alignment horizontal="center" vertical="center"/>
    </xf>
    <xf numFmtId="0" fontId="10" fillId="6" borderId="6" xfId="0" applyNumberFormat="1" applyFont="1" applyFill="1" applyBorder="1" applyAlignment="1">
      <alignment horizontal="center" vertical="center"/>
    </xf>
    <xf numFmtId="0" fontId="10" fillId="8" borderId="7" xfId="0" applyNumberFormat="1" applyFont="1" applyFill="1" applyBorder="1" applyAlignment="1">
      <alignment horizontal="center" vertical="center"/>
    </xf>
    <xf numFmtId="0" fontId="10" fillId="0" borderId="0" xfId="0" applyFont="1"/>
    <xf numFmtId="0" fontId="9" fillId="2" borderId="1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4" fillId="8" borderId="7" xfId="0" applyFont="1" applyFill="1" applyBorder="1" applyAlignment="1">
      <alignment horizontal="center" vertical="center"/>
    </xf>
    <xf numFmtId="0" fontId="0" fillId="0" borderId="0" xfId="0" applyFont="1"/>
    <xf numFmtId="176" fontId="12" fillId="8" borderId="9" xfId="0" applyNumberFormat="1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176" fontId="12" fillId="8" borderId="12" xfId="0" applyNumberFormat="1" applyFont="1" applyFill="1" applyBorder="1" applyAlignment="1">
      <alignment horizontal="center" vertical="center"/>
    </xf>
    <xf numFmtId="0" fontId="13" fillId="0" borderId="2" xfId="0" applyFont="1" applyBorder="1"/>
    <xf numFmtId="0" fontId="13" fillId="0" borderId="37" xfId="0" applyFont="1" applyBorder="1"/>
    <xf numFmtId="0" fontId="13" fillId="0" borderId="4" xfId="0" applyFont="1" applyBorder="1"/>
    <xf numFmtId="0" fontId="2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1" fillId="0" borderId="25" xfId="1" applyFont="1" applyBorder="1" applyAlignment="1">
      <alignment horizontal="center" vertical="center"/>
    </xf>
    <xf numFmtId="0" fontId="11" fillId="0" borderId="26" xfId="1" applyFont="1" applyBorder="1" applyAlignment="1">
      <alignment horizontal="center" vertical="center"/>
    </xf>
    <xf numFmtId="0" fontId="11" fillId="0" borderId="22" xfId="1" applyFont="1" applyBorder="1" applyAlignment="1">
      <alignment horizontal="center" vertical="center"/>
    </xf>
    <xf numFmtId="0" fontId="11" fillId="0" borderId="23" xfId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7" fillId="0" borderId="6" xfId="1" applyBorder="1" applyAlignment="1">
      <alignment horizontal="center" vertical="center"/>
    </xf>
    <xf numFmtId="0" fontId="7" fillId="0" borderId="1" xfId="1" applyBorder="1" applyAlignment="1">
      <alignment horizontal="center" vertical="center"/>
    </xf>
    <xf numFmtId="0" fontId="7" fillId="0" borderId="11" xfId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14" fillId="5" borderId="5" xfId="0" applyFont="1" applyFill="1" applyBorder="1" applyAlignment="1">
      <alignment horizontal="center" vertical="center"/>
    </xf>
    <xf numFmtId="0" fontId="15" fillId="5" borderId="8" xfId="0" applyFont="1" applyFill="1" applyBorder="1" applyAlignment="1">
      <alignment horizontal="center" vertical="center"/>
    </xf>
    <xf numFmtId="0" fontId="15" fillId="5" borderId="10" xfId="0" applyFont="1" applyFill="1" applyBorder="1" applyAlignment="1">
      <alignment horizontal="center" vertical="center"/>
    </xf>
    <xf numFmtId="0" fontId="16" fillId="0" borderId="0" xfId="0" applyFont="1"/>
    <xf numFmtId="0" fontId="17" fillId="5" borderId="8" xfId="0" applyFont="1" applyFill="1" applyBorder="1" applyAlignment="1">
      <alignment horizontal="center" vertical="center"/>
    </xf>
    <xf numFmtId="0" fontId="7" fillId="0" borderId="24" xfId="1" applyBorder="1" applyAlignment="1">
      <alignment horizontal="center" vertical="center"/>
    </xf>
    <xf numFmtId="0" fontId="7" fillId="0" borderId="21" xfId="1" applyBorder="1" applyAlignment="1">
      <alignment horizontal="center" vertical="center"/>
    </xf>
    <xf numFmtId="0" fontId="7" fillId="0" borderId="27" xfId="1" applyBorder="1" applyAlignment="1">
      <alignment horizontal="center" vertical="center"/>
    </xf>
    <xf numFmtId="0" fontId="2" fillId="0" borderId="7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5" fillId="0" borderId="38" xfId="0" applyFont="1" applyBorder="1" applyAlignment="1">
      <alignment horizontal="center" vertical="center"/>
    </xf>
    <xf numFmtId="0" fontId="20" fillId="0" borderId="37" xfId="0" applyFont="1" applyBorder="1" applyAlignment="1">
      <alignment horizontal="center" vertical="center"/>
    </xf>
    <xf numFmtId="0" fontId="21" fillId="0" borderId="37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 wrapText="1"/>
    </xf>
    <xf numFmtId="0" fontId="5" fillId="0" borderId="39" xfId="0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5" fillId="0" borderId="40" xfId="0" applyFont="1" applyBorder="1" applyAlignment="1">
      <alignment horizontal="center" vertical="center"/>
    </xf>
  </cellXfs>
  <cellStyles count="2">
    <cellStyle name="常规" xfId="0" builtinId="0"/>
    <cellStyle name="超链接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365760</xdr:colOff>
      <xdr:row>30</xdr:row>
      <xdr:rowOff>45720</xdr:rowOff>
    </xdr:from>
    <xdr:to>
      <xdr:col>17</xdr:col>
      <xdr:colOff>312420</xdr:colOff>
      <xdr:row>59</xdr:row>
      <xdr:rowOff>76200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2E69D943-0DB8-4E67-850A-3D8A3DECB0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79080" y="6537960"/>
          <a:ext cx="6042660" cy="60426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bilibili.com/video/av49987051" TargetMode="External"/><Relationship Id="rId13" Type="http://schemas.openxmlformats.org/officeDocument/2006/relationships/hyperlink" Target="https://live.bilibili.com/285382" TargetMode="External"/><Relationship Id="rId18" Type="http://schemas.openxmlformats.org/officeDocument/2006/relationships/vmlDrawing" Target="../drawings/vmlDrawing1.vml"/><Relationship Id="rId3" Type="http://schemas.openxmlformats.org/officeDocument/2006/relationships/hyperlink" Target="https://challonge.com/zh_CN/RATCET1V1_2_3" TargetMode="External"/><Relationship Id="rId7" Type="http://schemas.openxmlformats.org/officeDocument/2006/relationships/hyperlink" Target="https://www.ratotal.org/?thread-548.htm" TargetMode="External"/><Relationship Id="rId12" Type="http://schemas.openxmlformats.org/officeDocument/2006/relationships/hyperlink" Target="https://space.bilibili.com/395819470/" TargetMode="External"/><Relationship Id="rId17" Type="http://schemas.openxmlformats.org/officeDocument/2006/relationships/drawing" Target="../drawings/drawing1.xml"/><Relationship Id="rId2" Type="http://schemas.openxmlformats.org/officeDocument/2006/relationships/hyperlink" Target="https://challonge.com/zh_CN/RATCET1V1_2_1" TargetMode="External"/><Relationship Id="rId16" Type="http://schemas.openxmlformats.org/officeDocument/2006/relationships/printerSettings" Target="../printerSettings/printerSettings1.bin"/><Relationship Id="rId1" Type="http://schemas.openxmlformats.org/officeDocument/2006/relationships/hyperlink" Target="https://challonge.com/zh_CN/RATCET1V1_2_2" TargetMode="External"/><Relationship Id="rId6" Type="http://schemas.openxmlformats.org/officeDocument/2006/relationships/hyperlink" Target="https://www.ratotal.org/?thread-365.htm" TargetMode="External"/><Relationship Id="rId11" Type="http://schemas.openxmlformats.org/officeDocument/2006/relationships/hyperlink" Target="https://live.bilibili.com/152694" TargetMode="External"/><Relationship Id="rId5" Type="http://schemas.openxmlformats.org/officeDocument/2006/relationships/hyperlink" Target="https://pan.baidu.com/s/1HU7DpD0xELY-ihTH3ytelw" TargetMode="External"/><Relationship Id="rId15" Type="http://schemas.openxmlformats.org/officeDocument/2006/relationships/hyperlink" Target="https://live.bilibili.com/4241219" TargetMode="External"/><Relationship Id="rId10" Type="http://schemas.openxmlformats.org/officeDocument/2006/relationships/hyperlink" Target="https://pan.baidu.com/s/177Y9QOlUC8C3bLLpZsvPgQ" TargetMode="External"/><Relationship Id="rId19" Type="http://schemas.openxmlformats.org/officeDocument/2006/relationships/comments" Target="../comments1.xml"/><Relationship Id="rId4" Type="http://schemas.openxmlformats.org/officeDocument/2006/relationships/hyperlink" Target="https://pan.baidu.com/s/1RAk5Fe5aV3sAGNhgPmdlvg" TargetMode="External"/><Relationship Id="rId9" Type="http://schemas.openxmlformats.org/officeDocument/2006/relationships/hyperlink" Target="https://www.bilibili.com/video/av49971213" TargetMode="External"/><Relationship Id="rId14" Type="http://schemas.openxmlformats.org/officeDocument/2006/relationships/hyperlink" Target="https://live.bilibili.com/640372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051F0F-7501-408F-AFF2-AADA7FAEBEFA}">
  <dimension ref="A1:Q47"/>
  <sheetViews>
    <sheetView showGridLines="0" tabSelected="1" topLeftCell="A7" workbookViewId="0">
      <selection activeCell="N26" sqref="N26"/>
    </sheetView>
  </sheetViews>
  <sheetFormatPr defaultRowHeight="16.2" x14ac:dyDescent="0.3"/>
  <cols>
    <col min="1" max="1" width="18.44140625" style="106" customWidth="1"/>
    <col min="2" max="2" width="11.33203125" style="42" customWidth="1"/>
    <col min="3" max="3" width="18" style="43" customWidth="1"/>
    <col min="4" max="4" width="17.33203125" style="44" customWidth="1"/>
    <col min="5" max="5" width="14.33203125" style="45" customWidth="1"/>
    <col min="6" max="6" width="11.6640625" style="46" customWidth="1"/>
    <col min="7" max="7" width="18.44140625" style="47" customWidth="1"/>
    <col min="8" max="16384" width="8.88671875" style="41"/>
  </cols>
  <sheetData>
    <row r="1" spans="1:17" s="63" customFormat="1" ht="19.8" thickTop="1" thickBot="1" x14ac:dyDescent="0.45">
      <c r="A1" s="102" t="s">
        <v>0</v>
      </c>
      <c r="B1" s="57" t="s">
        <v>1</v>
      </c>
      <c r="C1" s="58" t="s">
        <v>2</v>
      </c>
      <c r="D1" s="59" t="s">
        <v>3</v>
      </c>
      <c r="E1" s="60" t="s">
        <v>4</v>
      </c>
      <c r="F1" s="61" t="s">
        <v>5</v>
      </c>
      <c r="G1" s="62" t="s">
        <v>6</v>
      </c>
      <c r="I1" s="80" t="s">
        <v>23</v>
      </c>
      <c r="J1" s="2" t="s">
        <v>24</v>
      </c>
      <c r="K1" s="94" t="s">
        <v>99</v>
      </c>
      <c r="L1" s="92"/>
      <c r="M1" s="92"/>
      <c r="N1" s="92"/>
      <c r="O1" s="92"/>
      <c r="P1" s="93"/>
      <c r="Q1" s="72" t="s">
        <v>100</v>
      </c>
    </row>
    <row r="2" spans="1:17" ht="17.399999999999999" thickTop="1" thickBot="1" x14ac:dyDescent="0.35">
      <c r="A2" s="103" t="str">
        <f>详细!A2</f>
        <v>CCZD-1a</v>
      </c>
      <c r="B2" s="64" t="str">
        <f>详细!B2</f>
        <v>新手组</v>
      </c>
      <c r="C2" s="43">
        <f>(详细!D2+详细!X2)/(详细!W2+详细!C2)</f>
        <v>1</v>
      </c>
      <c r="D2" s="44">
        <f>(详细!D2/详细!C2)</f>
        <v>1</v>
      </c>
      <c r="E2" s="45">
        <f>(详细!S2+详细!Z2)/(详细!R2+详细!Y2)</f>
        <v>1</v>
      </c>
      <c r="F2" s="46">
        <f>(详细!S2/详细!R2)</f>
        <v>1</v>
      </c>
      <c r="G2" s="47">
        <f>详细!V2</f>
        <v>1</v>
      </c>
      <c r="I2" s="90"/>
      <c r="J2" s="3" t="s">
        <v>25</v>
      </c>
      <c r="K2" s="95" t="s">
        <v>97</v>
      </c>
      <c r="L2" s="86"/>
      <c r="M2" s="86"/>
      <c r="N2" s="86"/>
      <c r="O2" s="86"/>
      <c r="P2" s="87"/>
      <c r="Q2" s="73" t="s">
        <v>98</v>
      </c>
    </row>
    <row r="3" spans="1:17" ht="17.399999999999999" thickTop="1" thickBot="1" x14ac:dyDescent="0.35">
      <c r="A3" s="103" t="str">
        <f>详细!A3</f>
        <v>悦</v>
      </c>
      <c r="B3" s="64" t="str">
        <f>详细!B3</f>
        <v>新手组</v>
      </c>
      <c r="C3" s="43">
        <f>(详细!D3+详细!X3)/(详细!W3+详细!C3)</f>
        <v>0.6875</v>
      </c>
      <c r="D3" s="44">
        <f>(详细!D3/详细!C3)</f>
        <v>1</v>
      </c>
      <c r="E3" s="45">
        <f>(详细!S3+详细!Z3)/(详细!R3+详细!Y3)</f>
        <v>0.6875</v>
      </c>
      <c r="F3" s="46">
        <f>(详细!S3/详细!R3)</f>
        <v>1</v>
      </c>
      <c r="G3" s="47">
        <f>详细!V3</f>
        <v>1</v>
      </c>
      <c r="I3" s="91"/>
      <c r="J3" s="4" t="s">
        <v>22</v>
      </c>
      <c r="K3" s="96" t="s">
        <v>95</v>
      </c>
      <c r="L3" s="88"/>
      <c r="M3" s="88"/>
      <c r="N3" s="88"/>
      <c r="O3" s="88"/>
      <c r="P3" s="89"/>
      <c r="Q3" s="74" t="s">
        <v>96</v>
      </c>
    </row>
    <row r="4" spans="1:17" ht="17.399999999999999" thickTop="1" thickBot="1" x14ac:dyDescent="0.35">
      <c r="A4" s="103" t="str">
        <f>详细!A4</f>
        <v>我是新手</v>
      </c>
      <c r="B4" s="64" t="str">
        <f>详细!B4</f>
        <v>新手组</v>
      </c>
      <c r="C4" s="43">
        <f>(详细!D4+详细!X4)/(详细!W4+详细!C4)</f>
        <v>0.77777777777777779</v>
      </c>
      <c r="D4" s="44">
        <f>(详细!D4/详细!C4)</f>
        <v>1</v>
      </c>
      <c r="E4" s="45">
        <f>(详细!S4+详细!Z4)/(详细!R4+详细!Y4)</f>
        <v>0.72222222222222221</v>
      </c>
      <c r="F4" s="46">
        <f>(详细!S4/详细!R4)</f>
        <v>1</v>
      </c>
      <c r="G4" s="47">
        <f>详细!V4</f>
        <v>0.88888888888888884</v>
      </c>
      <c r="I4" s="1"/>
      <c r="J4" s="1"/>
      <c r="K4" s="1"/>
      <c r="L4" s="1"/>
      <c r="M4" s="1"/>
      <c r="N4" s="1"/>
      <c r="O4" s="1"/>
      <c r="P4" s="1"/>
    </row>
    <row r="5" spans="1:17" ht="17.399999999999999" thickTop="1" thickBot="1" x14ac:dyDescent="0.35">
      <c r="A5" s="103" t="str">
        <f>详细!A5</f>
        <v>Strumgeist</v>
      </c>
      <c r="B5" s="64" t="str">
        <f>详细!B5</f>
        <v>新手组</v>
      </c>
      <c r="C5" s="43">
        <f>(详细!D5+详细!X5)/(详细!W5+详细!C5)</f>
        <v>0.61111111111111116</v>
      </c>
      <c r="D5" s="44">
        <f>(详细!D5/详细!C5)</f>
        <v>1</v>
      </c>
      <c r="E5" s="45">
        <f>(详细!S5+详细!Z5)/(详细!R5+详细!Y5)</f>
        <v>0.63157894736842102</v>
      </c>
      <c r="F5" s="46">
        <f>(详细!S5/详细!R5)</f>
        <v>0.8571428571428571</v>
      </c>
      <c r="G5" s="47">
        <f>详细!V5</f>
        <v>1</v>
      </c>
      <c r="I5" s="80" t="s">
        <v>31</v>
      </c>
      <c r="J5" s="5" t="s">
        <v>32</v>
      </c>
      <c r="K5" s="52" t="s">
        <v>33</v>
      </c>
      <c r="L5" s="98" t="s">
        <v>101</v>
      </c>
      <c r="M5" s="98"/>
      <c r="N5" s="98"/>
      <c r="O5" s="98"/>
      <c r="P5" s="99"/>
    </row>
    <row r="6" spans="1:17" ht="16.8" thickTop="1" x14ac:dyDescent="0.3">
      <c r="A6" s="103" t="str">
        <f>详细!A6</f>
        <v>终结者</v>
      </c>
      <c r="B6" s="64" t="str">
        <f>详细!B6</f>
        <v>新手组</v>
      </c>
      <c r="C6" s="43">
        <f>(详细!D6+详细!X6)/(详细!W6+详细!C6)</f>
        <v>0.66666666666666663</v>
      </c>
      <c r="D6" s="44">
        <f>(详细!D6/详细!C6)</f>
        <v>0.66666666666666663</v>
      </c>
      <c r="E6" s="45">
        <f>(详细!S6+详细!Z6)/(详细!R6+详细!Y6)</f>
        <v>0.8</v>
      </c>
      <c r="F6" s="46">
        <f>(详细!S6/详细!R6)</f>
        <v>0.8</v>
      </c>
      <c r="G6" s="47">
        <f>详细!V6</f>
        <v>0.6</v>
      </c>
      <c r="I6" s="97"/>
      <c r="J6" s="2" t="s">
        <v>26</v>
      </c>
      <c r="K6" s="48">
        <v>0</v>
      </c>
      <c r="L6" s="94" t="s">
        <v>102</v>
      </c>
      <c r="M6" s="92"/>
      <c r="N6" s="92"/>
      <c r="O6" s="92"/>
      <c r="P6" s="93"/>
    </row>
    <row r="7" spans="1:17" x14ac:dyDescent="0.3">
      <c r="A7" s="103" t="str">
        <f>详细!A7</f>
        <v>蓝政</v>
      </c>
      <c r="B7" s="64" t="str">
        <f>详细!B7</f>
        <v>新手组</v>
      </c>
      <c r="C7" s="43">
        <f>(详细!D7+详细!X7)/(详细!W7+详细!C7)</f>
        <v>0.7142857142857143</v>
      </c>
      <c r="D7" s="44">
        <f>(详细!D7/详细!C7)</f>
        <v>0.8</v>
      </c>
      <c r="E7" s="45">
        <f>(详细!S7+详细!Z7)/(详细!R7+详细!Y7)</f>
        <v>0.69230769230769229</v>
      </c>
      <c r="F7" s="46">
        <f>(详细!S7/详细!R7)</f>
        <v>0.8</v>
      </c>
      <c r="G7" s="47">
        <f>详细!V7</f>
        <v>0.9</v>
      </c>
      <c r="I7" s="97"/>
      <c r="J7" s="3" t="s">
        <v>27</v>
      </c>
      <c r="K7" s="49">
        <v>0</v>
      </c>
      <c r="L7" s="95" t="s">
        <v>104</v>
      </c>
      <c r="M7" s="86"/>
      <c r="N7" s="86"/>
      <c r="O7" s="86"/>
      <c r="P7" s="87"/>
    </row>
    <row r="8" spans="1:17" x14ac:dyDescent="0.3">
      <c r="A8" s="103" t="str">
        <f>详细!A8</f>
        <v>发光二极管</v>
      </c>
      <c r="B8" s="64" t="str">
        <f>详细!B8</f>
        <v>新手组</v>
      </c>
      <c r="C8" s="43">
        <f>(详细!D8+详细!X8)/(详细!W8+详细!C8)</f>
        <v>0.66666666666666663</v>
      </c>
      <c r="D8" s="44">
        <f>(详细!D8/详细!C8)</f>
        <v>0.66666666666666663</v>
      </c>
      <c r="E8" s="45">
        <f>(详细!S8+详细!Z8)/(详细!R8+详细!Y8)</f>
        <v>0.69230769230769229</v>
      </c>
      <c r="F8" s="46">
        <f>(详细!S8/详细!R8)</f>
        <v>0.69230769230769229</v>
      </c>
      <c r="G8" s="47">
        <f>详细!V8</f>
        <v>0.69230769230769229</v>
      </c>
      <c r="I8" s="97"/>
      <c r="J8" s="3" t="s">
        <v>87</v>
      </c>
      <c r="K8" s="49">
        <v>0</v>
      </c>
      <c r="L8" s="109" t="s">
        <v>105</v>
      </c>
      <c r="M8" s="100"/>
      <c r="N8" s="100"/>
      <c r="O8" s="100"/>
      <c r="P8" s="101"/>
    </row>
    <row r="9" spans="1:17" x14ac:dyDescent="0.3">
      <c r="A9" s="103" t="str">
        <f>详细!A9</f>
        <v>Allen</v>
      </c>
      <c r="B9" s="64" t="str">
        <f>详细!B9</f>
        <v>新手组</v>
      </c>
      <c r="C9" s="43">
        <f>(详细!D9+详细!X9)/(详细!W9+详细!C9)</f>
        <v>0.6</v>
      </c>
      <c r="D9" s="44">
        <f>(详细!D9/详细!C9)</f>
        <v>0.6</v>
      </c>
      <c r="E9" s="45">
        <f>(详细!S9+详细!Z9)/(详细!R9+详细!Y9)</f>
        <v>0.63636363636363635</v>
      </c>
      <c r="F9" s="46">
        <f>(详细!S9/详细!R9)</f>
        <v>0.63636363636363635</v>
      </c>
      <c r="G9" s="47">
        <f>详细!V9</f>
        <v>0.81818181818181823</v>
      </c>
      <c r="I9" s="97"/>
      <c r="J9" s="3" t="s">
        <v>89</v>
      </c>
      <c r="K9" s="49">
        <v>0</v>
      </c>
      <c r="L9" s="109" t="s">
        <v>106</v>
      </c>
      <c r="M9" s="100"/>
      <c r="N9" s="100"/>
      <c r="O9" s="100"/>
      <c r="P9" s="101"/>
    </row>
    <row r="10" spans="1:17" x14ac:dyDescent="0.3">
      <c r="A10" s="103" t="str">
        <f>详细!A10</f>
        <v>qiandai</v>
      </c>
      <c r="B10" s="64" t="str">
        <f>详细!B10</f>
        <v>新手组</v>
      </c>
      <c r="C10" s="43">
        <f>(详细!D10+详细!X10)/(详细!W10+详细!C10)</f>
        <v>0.5</v>
      </c>
      <c r="D10" s="44">
        <f>(详细!D10/详细!C10)</f>
        <v>0.5</v>
      </c>
      <c r="E10" s="45">
        <f>(详细!S10+详细!Z10)/(详细!R10+详细!Y10)</f>
        <v>0.5</v>
      </c>
      <c r="F10" s="46">
        <f>(详细!S10/详细!R10)</f>
        <v>0.5</v>
      </c>
      <c r="G10" s="47">
        <f>详细!V10</f>
        <v>0.75</v>
      </c>
      <c r="I10" s="97"/>
      <c r="J10" s="3" t="s">
        <v>28</v>
      </c>
      <c r="K10" s="49">
        <v>0</v>
      </c>
      <c r="L10" s="95" t="s">
        <v>103</v>
      </c>
      <c r="M10" s="86"/>
      <c r="N10" s="86"/>
      <c r="O10" s="86"/>
      <c r="P10" s="87"/>
    </row>
    <row r="11" spans="1:17" x14ac:dyDescent="0.3">
      <c r="A11" s="103" t="str">
        <f>详细!A11</f>
        <v>RA3地图包</v>
      </c>
      <c r="B11" s="64" t="str">
        <f>详细!B11</f>
        <v>新手组</v>
      </c>
      <c r="C11" s="43">
        <f>(详细!D11+详细!X11)/(详细!W11+详细!C11)</f>
        <v>0.4</v>
      </c>
      <c r="D11" s="44">
        <f>(详细!D11/详细!C11)</f>
        <v>0.4</v>
      </c>
      <c r="E11" s="45">
        <f>(详细!S11+详细!Z11)/(详细!R11+详细!Y11)</f>
        <v>0.36363636363636365</v>
      </c>
      <c r="F11" s="46">
        <f>(详细!S11/详细!R11)</f>
        <v>0.36363636363636365</v>
      </c>
      <c r="G11" s="47">
        <f>详细!V11</f>
        <v>1</v>
      </c>
      <c r="I11" s="97"/>
      <c r="J11" s="3" t="s">
        <v>29</v>
      </c>
      <c r="K11" s="49">
        <v>7</v>
      </c>
      <c r="L11" s="95" t="s">
        <v>94</v>
      </c>
      <c r="M11" s="86"/>
      <c r="N11" s="86"/>
      <c r="O11" s="86"/>
      <c r="P11" s="87"/>
    </row>
    <row r="12" spans="1:17" ht="16.8" thickBot="1" x14ac:dyDescent="0.35">
      <c r="A12" s="103" t="str">
        <f>详细!A12</f>
        <v>船长洛必达</v>
      </c>
      <c r="B12" s="64" t="str">
        <f>详细!B12</f>
        <v>新手组</v>
      </c>
      <c r="C12" s="43">
        <f>(详细!D12+详细!X12)/(详细!W12+详细!C12)</f>
        <v>0.33333333333333331</v>
      </c>
      <c r="D12" s="44">
        <f>(详细!D12/详细!C12)</f>
        <v>0.33333333333333331</v>
      </c>
      <c r="E12" s="45">
        <f>(详细!S12+详细!Z12)/(详细!R12+详细!Y12)</f>
        <v>0.33333333333333331</v>
      </c>
      <c r="F12" s="46">
        <f>(详细!S12/详细!R12)</f>
        <v>0.33333333333333331</v>
      </c>
      <c r="G12" s="47">
        <f>详细!V12</f>
        <v>1</v>
      </c>
      <c r="I12" s="81"/>
      <c r="J12" s="4" t="s">
        <v>30</v>
      </c>
      <c r="K12" s="51">
        <v>12</v>
      </c>
      <c r="L12" s="96" t="s">
        <v>93</v>
      </c>
      <c r="M12" s="88"/>
      <c r="N12" s="88"/>
      <c r="O12" s="88"/>
      <c r="P12" s="89"/>
    </row>
    <row r="13" spans="1:17" ht="17.399999999999999" thickTop="1" thickBot="1" x14ac:dyDescent="0.35">
      <c r="A13" s="103" t="str">
        <f>详细!A13</f>
        <v>胡说</v>
      </c>
      <c r="B13" s="64" t="str">
        <f>详细!B13</f>
        <v>新手组</v>
      </c>
      <c r="C13" s="43">
        <f>(详细!D13+详细!X13)/(详细!W13+详细!C13)</f>
        <v>0.33333333333333331</v>
      </c>
      <c r="D13" s="44">
        <f>(详细!D13/详细!C13)</f>
        <v>0.33333333333333331</v>
      </c>
      <c r="E13" s="45">
        <f>(详细!S13+详细!Z13)/(详细!R13+详细!Y13)</f>
        <v>0.33333333333333331</v>
      </c>
      <c r="F13" s="46">
        <f>(详细!S13/详细!R13)</f>
        <v>0.33333333333333331</v>
      </c>
      <c r="G13" s="47">
        <f>详细!V13</f>
        <v>0.5</v>
      </c>
      <c r="I13" s="1"/>
      <c r="J13" s="1"/>
      <c r="K13" s="1"/>
      <c r="L13" s="1"/>
      <c r="M13" s="1"/>
      <c r="N13" s="1"/>
      <c r="O13" s="1"/>
      <c r="P13" s="1"/>
    </row>
    <row r="14" spans="1:17" ht="16.8" thickTop="1" x14ac:dyDescent="0.3">
      <c r="A14" s="103" t="str">
        <f>详细!A14</f>
        <v>只会用鼠标的萌新</v>
      </c>
      <c r="B14" s="64" t="str">
        <f>详细!B14</f>
        <v>新手组</v>
      </c>
      <c r="C14" s="43">
        <f>(详细!D14+详细!X14)/(详细!W14+详细!C14)</f>
        <v>0.25</v>
      </c>
      <c r="D14" s="44">
        <f>(详细!D14/详细!C14)</f>
        <v>0.25</v>
      </c>
      <c r="E14" s="45">
        <f>(详细!S14+详细!Z14)/(详细!R14+详细!Y14)</f>
        <v>0.25</v>
      </c>
      <c r="F14" s="46">
        <f>(详细!S14/详细!R14)</f>
        <v>0.25</v>
      </c>
      <c r="G14" s="47">
        <f>详细!V14</f>
        <v>0.625</v>
      </c>
      <c r="I14" s="80" t="s">
        <v>34</v>
      </c>
      <c r="J14" s="2" t="s">
        <v>24</v>
      </c>
      <c r="K14" s="94" t="s">
        <v>79</v>
      </c>
      <c r="L14" s="92"/>
      <c r="M14" s="92"/>
      <c r="N14" s="92"/>
      <c r="O14" s="92"/>
      <c r="P14" s="93"/>
    </row>
    <row r="15" spans="1:17" x14ac:dyDescent="0.3">
      <c r="A15" s="103" t="str">
        <f>详细!A15</f>
        <v>lin</v>
      </c>
      <c r="B15" s="64" t="str">
        <f>详细!B15</f>
        <v>新手组</v>
      </c>
      <c r="C15" s="43">
        <f>(详细!D15+详细!X15)/(详细!W15+详细!C15)</f>
        <v>0</v>
      </c>
      <c r="D15" s="44">
        <f>(详细!D15/详细!C15)</f>
        <v>0</v>
      </c>
      <c r="E15" s="45">
        <f>(详细!S15+详细!Z15)/(详细!R15+详细!Y15)</f>
        <v>0.2</v>
      </c>
      <c r="F15" s="46">
        <f>(详细!S15/详细!R15)</f>
        <v>0.2</v>
      </c>
      <c r="G15" s="47">
        <f>详细!V15</f>
        <v>1</v>
      </c>
      <c r="I15" s="90"/>
      <c r="J15" s="3" t="s">
        <v>25</v>
      </c>
      <c r="K15" s="95" t="s">
        <v>78</v>
      </c>
      <c r="L15" s="86"/>
      <c r="M15" s="86"/>
      <c r="N15" s="86"/>
      <c r="O15" s="86"/>
      <c r="P15" s="87"/>
    </row>
    <row r="16" spans="1:17" ht="16.8" thickBot="1" x14ac:dyDescent="0.35">
      <c r="A16" s="103" t="str">
        <f>详细!A16</f>
        <v>初雪</v>
      </c>
      <c r="B16" s="64" t="str">
        <f>详细!B16</f>
        <v>新手组</v>
      </c>
      <c r="C16" s="43">
        <f>(详细!D16+详细!X16)/(详细!W16+详细!C16)</f>
        <v>0</v>
      </c>
      <c r="D16" s="44">
        <f>(详细!D16/详细!C16)</f>
        <v>0</v>
      </c>
      <c r="E16" s="45">
        <f>(详细!S16+详细!Z16)/(详细!R16+详细!Y16)</f>
        <v>0</v>
      </c>
      <c r="F16" s="46">
        <f>(详细!S16/详细!R16)</f>
        <v>0</v>
      </c>
      <c r="G16" s="47">
        <f>详细!V16</f>
        <v>1</v>
      </c>
      <c r="I16" s="91"/>
      <c r="J16" s="4" t="s">
        <v>22</v>
      </c>
      <c r="K16" s="96" t="s">
        <v>80</v>
      </c>
      <c r="L16" s="88"/>
      <c r="M16" s="88"/>
      <c r="N16" s="88"/>
      <c r="O16" s="88"/>
      <c r="P16" s="89"/>
    </row>
    <row r="17" spans="1:16" ht="17.399999999999999" thickTop="1" thickBot="1" x14ac:dyDescent="0.35">
      <c r="A17" s="103" t="str">
        <f>详细!A17</f>
        <v>过了狗年依旧当苟</v>
      </c>
      <c r="B17" s="64" t="str">
        <f>详细!B17</f>
        <v>新手组</v>
      </c>
      <c r="C17" s="43">
        <f>(详细!D17+详细!X17)/(详细!W17+详细!C17)</f>
        <v>0.25</v>
      </c>
      <c r="D17" s="44">
        <f>(详细!D17/详细!C17)</f>
        <v>0</v>
      </c>
      <c r="E17" s="45">
        <f>(详细!S17+详细!Z17)/(详细!R17+详细!Y17)</f>
        <v>0.33333333333333331</v>
      </c>
      <c r="F17" s="46">
        <f>(详细!S17/详细!R17)</f>
        <v>0</v>
      </c>
      <c r="G17" s="47">
        <f>详细!V17</f>
        <v>0.5</v>
      </c>
    </row>
    <row r="18" spans="1:16" ht="16.8" thickTop="1" x14ac:dyDescent="0.3">
      <c r="A18" s="103" t="str">
        <f>详细!A18</f>
        <v>Rels</v>
      </c>
      <c r="B18" s="64" t="str">
        <f>详细!B18</f>
        <v>新手组</v>
      </c>
      <c r="C18" s="43">
        <f>(详细!D18+详细!X18)/(详细!W18+详细!C18)</f>
        <v>0</v>
      </c>
      <c r="D18" s="44">
        <f>(详细!D18/详细!C18)</f>
        <v>0</v>
      </c>
      <c r="E18" s="45">
        <f>(详细!S18+详细!Z18)/(详细!R18+详细!Y18)</f>
        <v>0</v>
      </c>
      <c r="F18" s="46">
        <f>(详细!S18/详细!R18)</f>
        <v>0</v>
      </c>
      <c r="G18" s="47">
        <f>详细!V18</f>
        <v>1</v>
      </c>
      <c r="I18" s="80" t="s">
        <v>35</v>
      </c>
      <c r="J18" s="2" t="s">
        <v>36</v>
      </c>
      <c r="K18" s="107" t="s">
        <v>76</v>
      </c>
      <c r="L18" s="82"/>
      <c r="M18" s="82"/>
      <c r="N18" s="82"/>
      <c r="O18" s="82"/>
      <c r="P18" s="83"/>
    </row>
    <row r="19" spans="1:16" ht="16.8" thickBot="1" x14ac:dyDescent="0.35">
      <c r="A19" s="103" t="str">
        <f>详细!A19</f>
        <v>Tsunami</v>
      </c>
      <c r="B19" s="64" t="str">
        <f>详细!B19</f>
        <v>新手组</v>
      </c>
      <c r="C19" s="43">
        <f>(详细!D19+详细!X19)/(详细!W19+详细!C19)</f>
        <v>0</v>
      </c>
      <c r="D19" s="44">
        <f>(详细!D19/详细!C19)</f>
        <v>0</v>
      </c>
      <c r="E19" s="45">
        <f>(详细!S19+详细!Z19)/(详细!R19+详细!Y19)</f>
        <v>5.8823529411764705E-2</v>
      </c>
      <c r="F19" s="46">
        <f>(详细!S19/详细!R19)</f>
        <v>0</v>
      </c>
      <c r="G19" s="47">
        <f>详细!V19</f>
        <v>0.375</v>
      </c>
      <c r="I19" s="81"/>
      <c r="J19" s="4" t="s">
        <v>37</v>
      </c>
      <c r="K19" s="108" t="s">
        <v>77</v>
      </c>
      <c r="L19" s="84"/>
      <c r="M19" s="84"/>
      <c r="N19" s="84"/>
      <c r="O19" s="84"/>
      <c r="P19" s="85"/>
    </row>
    <row r="20" spans="1:16" ht="17.399999999999999" thickTop="1" thickBot="1" x14ac:dyDescent="0.35">
      <c r="A20" s="103">
        <f>详细!A20</f>
        <v>1.1299999999999999</v>
      </c>
      <c r="B20" s="64" t="str">
        <f>详细!B20</f>
        <v>新手组</v>
      </c>
      <c r="C20" s="43">
        <f>(详细!D20+详细!X20)/(详细!W20+详细!C20)</f>
        <v>0</v>
      </c>
      <c r="D20" s="44">
        <f>(详细!D20/详细!C20)</f>
        <v>0</v>
      </c>
      <c r="E20" s="45">
        <f>(详细!S20+详细!Z20)/(详细!R20+详细!Y20)</f>
        <v>0</v>
      </c>
      <c r="F20" s="46">
        <f>(详细!S20/详细!R20)</f>
        <v>0</v>
      </c>
      <c r="G20" s="47">
        <f>详细!V20</f>
        <v>0.5</v>
      </c>
    </row>
    <row r="21" spans="1:16" ht="16.8" customHeight="1" thickTop="1" thickBot="1" x14ac:dyDescent="0.4">
      <c r="A21" s="103" t="str">
        <f>详细!A21</f>
        <v>罗夏继承者</v>
      </c>
      <c r="B21" s="64" t="str">
        <f>详细!B21</f>
        <v>新手组</v>
      </c>
      <c r="C21" s="43">
        <f>(详细!D21+详细!X21)/(详细!W21+详细!C21)</f>
        <v>0</v>
      </c>
      <c r="D21" s="44">
        <f>(详细!D21/详细!C21)</f>
        <v>0</v>
      </c>
      <c r="E21" s="45">
        <f>(详细!S21+详细!Z21)/(详细!R21+详细!Y21)</f>
        <v>0</v>
      </c>
      <c r="F21" s="46">
        <f>(详细!S21/详细!R21)</f>
        <v>0</v>
      </c>
      <c r="G21" s="47">
        <f>详细!V21</f>
        <v>0.5</v>
      </c>
      <c r="I21" s="113" t="s">
        <v>107</v>
      </c>
      <c r="J21" s="114" t="s">
        <v>108</v>
      </c>
      <c r="K21" s="115">
        <f>SUM(N21,N24,N27)</f>
        <v>204</v>
      </c>
      <c r="L21" s="116" t="s">
        <v>111</v>
      </c>
      <c r="M21" s="2" t="s">
        <v>108</v>
      </c>
      <c r="N21" s="110">
        <f>SUM(详细!R2:R21)/2</f>
        <v>67</v>
      </c>
    </row>
    <row r="22" spans="1:16" ht="16.2" customHeight="1" thickTop="1" thickBot="1" x14ac:dyDescent="0.4">
      <c r="A22" s="103" t="str">
        <f>详细!A22</f>
        <v>SFT- the poor</v>
      </c>
      <c r="B22" s="64" t="str">
        <f>详细!B22</f>
        <v>中坚组</v>
      </c>
      <c r="C22" s="43">
        <f>(详细!D22+详细!X22)/(详细!W22+详细!C22)</f>
        <v>0.91666666666666663</v>
      </c>
      <c r="D22" s="44">
        <f>(详细!D22/详细!C22)</f>
        <v>1</v>
      </c>
      <c r="E22" s="45">
        <f>(详细!S22+详细!Z22)/(详细!R22+详细!Y22)</f>
        <v>0.75862068965517238</v>
      </c>
      <c r="F22" s="46">
        <f>(详细!S22/详细!R22)</f>
        <v>0.92307692307692313</v>
      </c>
      <c r="G22" s="47">
        <f>详细!V22</f>
        <v>1</v>
      </c>
      <c r="I22" s="117"/>
      <c r="J22" s="115"/>
      <c r="K22" s="115"/>
      <c r="L22" s="118"/>
      <c r="M22" s="3" t="s">
        <v>109</v>
      </c>
      <c r="N22" s="111">
        <f>SUM(详细!U2:U21)/2</f>
        <v>53</v>
      </c>
    </row>
    <row r="23" spans="1:16" ht="16.8" customHeight="1" thickTop="1" thickBot="1" x14ac:dyDescent="0.4">
      <c r="A23" s="103" t="str">
        <f>详细!A23</f>
        <v>APA-RC</v>
      </c>
      <c r="B23" s="64" t="str">
        <f>详细!B23</f>
        <v>中坚组</v>
      </c>
      <c r="C23" s="43">
        <f>(详细!D23+详细!X23)/(详细!W23+详细!C23)</f>
        <v>0.66666666666666663</v>
      </c>
      <c r="D23" s="44">
        <f>(详细!D23/详细!C23)</f>
        <v>0.66666666666666663</v>
      </c>
      <c r="E23" s="45">
        <f>(详细!S23+详细!Z23)/(详细!R23+详细!Y23)</f>
        <v>0.66666666666666663</v>
      </c>
      <c r="F23" s="46">
        <f>(详细!S23/详细!R23)</f>
        <v>0.7142857142857143</v>
      </c>
      <c r="G23" s="47">
        <f>详细!V23</f>
        <v>1</v>
      </c>
      <c r="I23" s="117"/>
      <c r="J23" s="115"/>
      <c r="K23" s="115"/>
      <c r="L23" s="119"/>
      <c r="M23" s="4" t="s">
        <v>110</v>
      </c>
      <c r="N23" s="112">
        <v>20</v>
      </c>
    </row>
    <row r="24" spans="1:16" ht="17.399999999999999" thickTop="1" thickBot="1" x14ac:dyDescent="0.4">
      <c r="A24" s="103" t="str">
        <f>详细!A24</f>
        <v>SFT-小鳄鱼</v>
      </c>
      <c r="B24" s="64" t="str">
        <f>详细!B24</f>
        <v>中坚组</v>
      </c>
      <c r="C24" s="43">
        <f>(详细!D24+详细!X24)/(详细!W24+详细!C24)</f>
        <v>0.63636363636363635</v>
      </c>
      <c r="D24" s="44">
        <f>(详细!D24/详细!C24)</f>
        <v>0.66666666666666663</v>
      </c>
      <c r="E24" s="45">
        <f>(详细!S24+详细!Z24)/(详细!R24+详细!Y24)</f>
        <v>0.6071428571428571</v>
      </c>
      <c r="F24" s="46">
        <f>(详细!S24/详细!R24)</f>
        <v>0.69230769230769229</v>
      </c>
      <c r="G24" s="47">
        <f>详细!V24</f>
        <v>1</v>
      </c>
      <c r="I24" s="117"/>
      <c r="J24" s="115" t="s">
        <v>109</v>
      </c>
      <c r="K24" s="115">
        <f>SUM(N22,N25,N28)</f>
        <v>164.5</v>
      </c>
      <c r="L24" s="120" t="s">
        <v>112</v>
      </c>
      <c r="M24" s="2" t="s">
        <v>108</v>
      </c>
      <c r="N24" s="110">
        <f>SUM(详细!R22:R35)/2</f>
        <v>81</v>
      </c>
    </row>
    <row r="25" spans="1:16" ht="17.399999999999999" customHeight="1" thickTop="1" thickBot="1" x14ac:dyDescent="0.4">
      <c r="A25" s="103" t="str">
        <f>详细!A25</f>
        <v>CCZD-anna</v>
      </c>
      <c r="B25" s="64" t="str">
        <f>详细!B25</f>
        <v>中坚组</v>
      </c>
      <c r="C25" s="43">
        <f>(详细!D25+详细!X25)/(详细!W25+详细!C25)</f>
        <v>0.66666666666666663</v>
      </c>
      <c r="D25" s="44">
        <f>(详细!D25/详细!C25)</f>
        <v>0.66666666666666663</v>
      </c>
      <c r="E25" s="45">
        <f>(详细!S25+详细!Z25)/(详细!R25+详细!Y25)</f>
        <v>0.625</v>
      </c>
      <c r="F25" s="46">
        <f>(详细!S25/详细!R25)</f>
        <v>0.625</v>
      </c>
      <c r="G25" s="47">
        <f>详细!V25</f>
        <v>1</v>
      </c>
      <c r="I25" s="117"/>
      <c r="J25" s="115"/>
      <c r="K25" s="115"/>
      <c r="L25" s="118"/>
      <c r="M25" s="3" t="s">
        <v>109</v>
      </c>
      <c r="N25" s="111">
        <f>SUM(详细!U22:U35)/2</f>
        <v>67.5</v>
      </c>
    </row>
    <row r="26" spans="1:16" ht="17.399999999999999" customHeight="1" thickTop="1" thickBot="1" x14ac:dyDescent="0.4">
      <c r="A26" s="103" t="str">
        <f>详细!A26</f>
        <v>SFT-霜华</v>
      </c>
      <c r="B26" s="64" t="str">
        <f>详细!B26</f>
        <v>中坚组</v>
      </c>
      <c r="C26" s="43">
        <f>(详细!D26+详细!X26)/(详细!W26+详细!C26)</f>
        <v>0.65</v>
      </c>
      <c r="D26" s="44">
        <f>(详细!D26/详细!C26)</f>
        <v>0.8</v>
      </c>
      <c r="E26" s="45">
        <f>(详细!S26+详细!Z26)/(详细!R26+详细!Y26)</f>
        <v>0.5714285714285714</v>
      </c>
      <c r="F26" s="46">
        <f>(详细!S26/详细!R26)</f>
        <v>0.61538461538461542</v>
      </c>
      <c r="G26" s="47">
        <f>详细!V26</f>
        <v>0.92307692307692313</v>
      </c>
      <c r="I26" s="117"/>
      <c r="J26" s="115"/>
      <c r="K26" s="115"/>
      <c r="L26" s="119"/>
      <c r="M26" s="4" t="s">
        <v>110</v>
      </c>
      <c r="N26" s="112">
        <v>14</v>
      </c>
    </row>
    <row r="27" spans="1:16" ht="17.399999999999999" customHeight="1" thickTop="1" thickBot="1" x14ac:dyDescent="0.4">
      <c r="A27" s="103" t="str">
        <f>详细!A27</f>
        <v>bali</v>
      </c>
      <c r="B27" s="64" t="str">
        <f>详细!B27</f>
        <v>中坚组</v>
      </c>
      <c r="C27" s="43">
        <f>(详细!D27+详细!X27)/(详细!W27+详细!C27)</f>
        <v>0.45454545454545453</v>
      </c>
      <c r="D27" s="44">
        <f>(详细!D27/详细!C27)</f>
        <v>0.5</v>
      </c>
      <c r="E27" s="45">
        <f>(详细!S27+详细!Z27)/(详细!R27+详细!Y27)</f>
        <v>0.4642857142857143</v>
      </c>
      <c r="F27" s="46">
        <f>(详细!S27/详细!R27)</f>
        <v>0.46666666666666667</v>
      </c>
      <c r="G27" s="47">
        <f>详细!V27</f>
        <v>0.33333333333333331</v>
      </c>
      <c r="I27" s="117"/>
      <c r="J27" s="115" t="s">
        <v>110</v>
      </c>
      <c r="K27" s="115">
        <f>SUM(N23,N26,N29)</f>
        <v>46</v>
      </c>
      <c r="L27" s="120" t="s">
        <v>113</v>
      </c>
      <c r="M27" s="2" t="s">
        <v>108</v>
      </c>
      <c r="N27" s="110">
        <f>SUM(详细!R36:R47)/2</f>
        <v>56</v>
      </c>
    </row>
    <row r="28" spans="1:16" ht="17.399999999999999" customHeight="1" thickTop="1" thickBot="1" x14ac:dyDescent="0.4">
      <c r="A28" s="103" t="str">
        <f>详细!A28</f>
        <v>舰队霸主德梅因</v>
      </c>
      <c r="B28" s="64" t="str">
        <f>详细!B28</f>
        <v>中坚组</v>
      </c>
      <c r="C28" s="43">
        <f>(详细!D28+详细!X28)/(详细!W28+详细!C28)</f>
        <v>0.5</v>
      </c>
      <c r="D28" s="44">
        <f>(详细!D28/详细!C28)</f>
        <v>0.5</v>
      </c>
      <c r="E28" s="45">
        <f>(详细!S28+详细!Z28)/(详细!R28+详细!Y28)</f>
        <v>0.46153846153846156</v>
      </c>
      <c r="F28" s="46">
        <f>(详细!S28/详细!R28)</f>
        <v>0.46153846153846156</v>
      </c>
      <c r="G28" s="47">
        <f>详细!V28</f>
        <v>1</v>
      </c>
      <c r="I28" s="117"/>
      <c r="J28" s="115"/>
      <c r="K28" s="115"/>
      <c r="L28" s="118"/>
      <c r="M28" s="3" t="s">
        <v>109</v>
      </c>
      <c r="N28" s="111">
        <f>SUM(详细!U36:U47)/2</f>
        <v>44</v>
      </c>
    </row>
    <row r="29" spans="1:16" ht="17.399999999999999" customHeight="1" thickTop="1" thickBot="1" x14ac:dyDescent="0.4">
      <c r="A29" s="103" t="str">
        <f>详细!A29</f>
        <v>某蛤</v>
      </c>
      <c r="B29" s="64" t="str">
        <f>详细!B29</f>
        <v>中坚组</v>
      </c>
      <c r="C29" s="43">
        <f>(详细!D29+详细!X29)/(详细!W29+详细!C29)</f>
        <v>0.5</v>
      </c>
      <c r="D29" s="44">
        <f>(详细!D29/详细!C29)</f>
        <v>0.4</v>
      </c>
      <c r="E29" s="45">
        <f>(详细!S29+详细!Z29)/(详细!R29+详细!Y29)</f>
        <v>0.52631578947368418</v>
      </c>
      <c r="F29" s="46">
        <f>(详细!S29/详细!R29)</f>
        <v>0.45454545454545453</v>
      </c>
      <c r="G29" s="47">
        <f>详细!V29</f>
        <v>0.90909090909090906</v>
      </c>
      <c r="I29" s="121"/>
      <c r="J29" s="115"/>
      <c r="K29" s="115"/>
      <c r="L29" s="119"/>
      <c r="M29" s="4" t="s">
        <v>110</v>
      </c>
      <c r="N29" s="112">
        <v>12</v>
      </c>
    </row>
    <row r="30" spans="1:16" ht="17.399999999999999" customHeight="1" thickTop="1" x14ac:dyDescent="0.3">
      <c r="A30" s="103" t="str">
        <f>详细!A30</f>
        <v>SFT-月满</v>
      </c>
      <c r="B30" s="64" t="str">
        <f>详细!B30</f>
        <v>中坚组</v>
      </c>
      <c r="C30" s="43">
        <f>(详细!D30+详细!X30)/(详细!W30+详细!C30)</f>
        <v>0.4</v>
      </c>
      <c r="D30" s="44">
        <f>(详细!D30/详细!C30)</f>
        <v>0.4</v>
      </c>
      <c r="E30" s="45">
        <f>(详细!S30+详细!Z30)/(详细!R30+详细!Y30)</f>
        <v>0.4</v>
      </c>
      <c r="F30" s="46">
        <f>(详细!S30/详细!R30)</f>
        <v>0.4</v>
      </c>
      <c r="G30" s="47">
        <f>详细!V30</f>
        <v>0.9</v>
      </c>
    </row>
    <row r="31" spans="1:16" ht="17.399999999999999" customHeight="1" x14ac:dyDescent="0.3">
      <c r="A31" s="103" t="str">
        <f>详细!A31</f>
        <v>BMC-Times</v>
      </c>
      <c r="B31" s="64" t="str">
        <f>详细!B31</f>
        <v>中坚组</v>
      </c>
      <c r="C31" s="43">
        <f>(详细!D31+详细!X31)/(详细!W31+详细!C31)</f>
        <v>0.33333333333333331</v>
      </c>
      <c r="D31" s="44">
        <f>(详细!D31/详细!C31)</f>
        <v>0.33333333333333331</v>
      </c>
      <c r="E31" s="45">
        <f>(详细!S31+详细!Z31)/(详细!R31+详细!Y31)</f>
        <v>0.35714285714285715</v>
      </c>
      <c r="F31" s="46">
        <f>(详细!S31/详细!R31)</f>
        <v>0.35714285714285715</v>
      </c>
      <c r="G31" s="47">
        <f>详细!V31</f>
        <v>0.5</v>
      </c>
    </row>
    <row r="32" spans="1:16" ht="17.399999999999999" customHeight="1" x14ac:dyDescent="0.3">
      <c r="A32" s="103" t="str">
        <f>详细!A32</f>
        <v>APA-危机原理</v>
      </c>
      <c r="B32" s="64" t="str">
        <f>详细!B32</f>
        <v>中坚组</v>
      </c>
      <c r="C32" s="43">
        <f>(详细!D32+详细!X32)/(详细!W32+详细!C32)</f>
        <v>0.5</v>
      </c>
      <c r="D32" s="44">
        <f>(详细!D32/详细!C32)</f>
        <v>0.33333333333333331</v>
      </c>
      <c r="E32" s="45">
        <f>(详细!S32+详细!Z32)/(详细!R32+详细!Y32)</f>
        <v>0.47368421052631576</v>
      </c>
      <c r="F32" s="46">
        <f>(详细!S32/详细!R32)</f>
        <v>0.33333333333333331</v>
      </c>
      <c r="G32" s="47">
        <f>详细!V32</f>
        <v>1</v>
      </c>
    </row>
    <row r="33" spans="1:7" ht="17.399999999999999" customHeight="1" x14ac:dyDescent="0.3">
      <c r="A33" s="103" t="str">
        <f>详细!A33</f>
        <v>shadow</v>
      </c>
      <c r="B33" s="64" t="str">
        <f>详细!B33</f>
        <v>中坚组</v>
      </c>
      <c r="C33" s="43">
        <f>(详细!D33+详细!X33)/(详细!W33+详细!C33)</f>
        <v>0.4</v>
      </c>
      <c r="D33" s="44">
        <f>(详细!D33/详细!C33)</f>
        <v>0.2</v>
      </c>
      <c r="E33" s="45">
        <f>(详细!S33+详细!Z33)/(详细!R33+详细!Y33)</f>
        <v>0.44</v>
      </c>
      <c r="F33" s="46">
        <f>(详细!S33/详细!R33)</f>
        <v>0.33333333333333331</v>
      </c>
      <c r="G33" s="47">
        <f>详细!V33</f>
        <v>1</v>
      </c>
    </row>
    <row r="34" spans="1:7" x14ac:dyDescent="0.3">
      <c r="A34" s="103" t="str">
        <f>详细!A34</f>
        <v>XYZD-樊萧</v>
      </c>
      <c r="B34" s="64" t="str">
        <f>详细!B34</f>
        <v>中坚组</v>
      </c>
      <c r="C34" s="43">
        <f>(详细!D34+详细!X34)/(详细!W34+详细!C34)</f>
        <v>0.33333333333333331</v>
      </c>
      <c r="D34" s="44">
        <f>(详细!D34/详细!C34)</f>
        <v>0.2</v>
      </c>
      <c r="E34" s="45">
        <f>(详细!S34+详细!Z34)/(详细!R34+详细!Y34)</f>
        <v>0.42857142857142855</v>
      </c>
      <c r="F34" s="46">
        <f>(详细!S34/详细!R34)</f>
        <v>0.27272727272727271</v>
      </c>
      <c r="G34" s="47">
        <f>详细!V34</f>
        <v>0.54545454545454541</v>
      </c>
    </row>
    <row r="35" spans="1:7" x14ac:dyDescent="0.3">
      <c r="A35" s="103" t="str">
        <f>详细!A35</f>
        <v>netcan</v>
      </c>
      <c r="B35" s="64" t="str">
        <f>详细!B35</f>
        <v>中坚组</v>
      </c>
      <c r="C35" s="43">
        <f>(详细!D35+详细!X35)/(详细!W35+详细!C35)</f>
        <v>0</v>
      </c>
      <c r="D35" s="44">
        <f>(详细!D35/详细!C35)</f>
        <v>0</v>
      </c>
      <c r="E35" s="45">
        <f>(详细!S35+详细!Z35)/(详细!R35+详细!Y35)</f>
        <v>9.0909090909090912E-2</v>
      </c>
      <c r="F35" s="46">
        <f>(详细!S35/详细!R35)</f>
        <v>0</v>
      </c>
      <c r="G35" s="47">
        <f>详细!V35</f>
        <v>0.75</v>
      </c>
    </row>
    <row r="36" spans="1:7" x14ac:dyDescent="0.3">
      <c r="A36" s="103" t="str">
        <f>详细!A36</f>
        <v>SFT-哈伦</v>
      </c>
      <c r="B36" s="64" t="str">
        <f>详细!B36</f>
        <v>高手组</v>
      </c>
      <c r="C36" s="43">
        <f>(详细!D36+详细!X36)/(详细!W36+详细!C36)</f>
        <v>1</v>
      </c>
      <c r="D36" s="44">
        <f>(详细!D36/详细!C36)</f>
        <v>1</v>
      </c>
      <c r="E36" s="45">
        <f>(详细!S36+详细!Z36)/(详细!R36+详细!Y36)</f>
        <v>0.88888888888888884</v>
      </c>
      <c r="F36" s="46">
        <f>(详细!S36/详细!R36)</f>
        <v>0.92307692307692313</v>
      </c>
      <c r="G36" s="47">
        <f>详细!V36</f>
        <v>1</v>
      </c>
    </row>
    <row r="37" spans="1:7" x14ac:dyDescent="0.3">
      <c r="A37" s="103" t="str">
        <f>详细!A37</f>
        <v>Alvin_Tey</v>
      </c>
      <c r="B37" s="64" t="str">
        <f>详细!B37</f>
        <v>高手组</v>
      </c>
      <c r="C37" s="43">
        <f>(详细!D37+详细!X37)/(详细!W37+详细!C37)</f>
        <v>0.6428571428571429</v>
      </c>
      <c r="D37" s="44">
        <f>(详细!D37/详细!C37)</f>
        <v>0.75</v>
      </c>
      <c r="E37" s="45">
        <f>(详细!S37+详细!Z37)/(详细!R37+详细!Y37)</f>
        <v>0.61111111111111116</v>
      </c>
      <c r="F37" s="46">
        <f>(详细!S37/详细!R37)</f>
        <v>0.75</v>
      </c>
      <c r="G37" s="47">
        <f>详细!V37</f>
        <v>0.75</v>
      </c>
    </row>
    <row r="38" spans="1:7" x14ac:dyDescent="0.3">
      <c r="A38" s="103" t="str">
        <f>详细!A38</f>
        <v>CCZD-SSS</v>
      </c>
      <c r="B38" s="64" t="str">
        <f>详细!B38</f>
        <v>高手组</v>
      </c>
      <c r="C38" s="43">
        <f>(详细!D38+详细!X38)/(详细!W38+详细!C38)</f>
        <v>0.83333333333333337</v>
      </c>
      <c r="D38" s="44">
        <f>(详细!D38/详细!C38)</f>
        <v>0.83333333333333337</v>
      </c>
      <c r="E38" s="45">
        <f>(详细!S38+详细!Z38)/(详细!R38+详细!Y38)</f>
        <v>0.66666666666666663</v>
      </c>
      <c r="F38" s="46">
        <f>(详细!S38/详细!R38)</f>
        <v>0.66666666666666663</v>
      </c>
      <c r="G38" s="47">
        <f>详细!V38</f>
        <v>1</v>
      </c>
    </row>
    <row r="39" spans="1:7" x14ac:dyDescent="0.3">
      <c r="A39" s="103" t="str">
        <f>详细!A39</f>
        <v>SQ</v>
      </c>
      <c r="B39" s="64" t="str">
        <f>详细!B39</f>
        <v>高手组</v>
      </c>
      <c r="C39" s="43">
        <f>(详细!D39+详细!X39)/(详细!W39+详细!C39)</f>
        <v>0.5</v>
      </c>
      <c r="D39" s="44">
        <f>(详细!D39/详细!C39)</f>
        <v>0.66666666666666663</v>
      </c>
      <c r="E39" s="45">
        <f>(详细!S39+详细!Z39)/(详细!R39+详细!Y39)</f>
        <v>0.5</v>
      </c>
      <c r="F39" s="46">
        <f>(详细!S39/详细!R39)</f>
        <v>0.66666666666666663</v>
      </c>
      <c r="G39" s="47">
        <f>详细!V39</f>
        <v>0.33333333333333331</v>
      </c>
    </row>
    <row r="40" spans="1:7" x14ac:dyDescent="0.3">
      <c r="A40" s="103" t="str">
        <f>详细!A40</f>
        <v>CCZD-Swift</v>
      </c>
      <c r="B40" s="64" t="str">
        <f>详细!B40</f>
        <v>高手组</v>
      </c>
      <c r="C40" s="43">
        <f>(详细!D40+详细!X40)/(详细!W40+详细!C40)</f>
        <v>0.66666666666666663</v>
      </c>
      <c r="D40" s="44">
        <f>(详细!D40/详细!C40)</f>
        <v>0.66666666666666663</v>
      </c>
      <c r="E40" s="45">
        <f>(详细!S40+详细!Z40)/(详细!R40+详细!Y40)</f>
        <v>0.5714285714285714</v>
      </c>
      <c r="F40" s="46">
        <f>(详细!S40/详细!R40)</f>
        <v>0.5714285714285714</v>
      </c>
      <c r="G40" s="47">
        <f>详细!V40</f>
        <v>0.7142857142857143</v>
      </c>
    </row>
    <row r="41" spans="1:7" x14ac:dyDescent="0.3">
      <c r="A41" s="103" t="str">
        <f>详细!A41</f>
        <v>JMZD-锐</v>
      </c>
      <c r="B41" s="64" t="str">
        <f>详细!B41</f>
        <v>高手组</v>
      </c>
      <c r="C41" s="43">
        <f>(详细!D41+详细!X41)/(详细!W41+详细!C41)</f>
        <v>0.5</v>
      </c>
      <c r="D41" s="44">
        <f>(详细!D41/详细!C41)</f>
        <v>0.5</v>
      </c>
      <c r="E41" s="45">
        <f>(详细!S41+详细!Z41)/(详细!R41+详细!Y41)</f>
        <v>0.5</v>
      </c>
      <c r="F41" s="46">
        <f>(详细!S41/详细!R41)</f>
        <v>0.5</v>
      </c>
      <c r="G41" s="47">
        <f>详细!V41</f>
        <v>0.375</v>
      </c>
    </row>
    <row r="42" spans="1:7" x14ac:dyDescent="0.3">
      <c r="A42" s="103" t="str">
        <f>详细!A42</f>
        <v>SFT-1212</v>
      </c>
      <c r="B42" s="64" t="str">
        <f>详细!B42</f>
        <v>高手组</v>
      </c>
      <c r="C42" s="43">
        <f>(详细!D42+详细!X42)/(详细!W42+详细!C42)</f>
        <v>0.27272727272727271</v>
      </c>
      <c r="D42" s="44">
        <f>(详细!D42/详细!C42)</f>
        <v>0.4</v>
      </c>
      <c r="E42" s="45">
        <f>(详细!S42+详细!Z42)/(详细!R42+详细!Y42)</f>
        <v>0.34782608695652173</v>
      </c>
      <c r="F42" s="46">
        <f>(详细!S42/详细!R42)</f>
        <v>0.45454545454545453</v>
      </c>
      <c r="G42" s="47">
        <f>详细!V42</f>
        <v>0.81818181818181823</v>
      </c>
    </row>
    <row r="43" spans="1:7" x14ac:dyDescent="0.3">
      <c r="A43" s="103" t="str">
        <f>详细!A43</f>
        <v>XYZD-北城</v>
      </c>
      <c r="B43" s="64" t="str">
        <f>详细!B43</f>
        <v>高手组</v>
      </c>
      <c r="C43" s="43">
        <f>(详细!D43+详细!X43)/(详细!W43+详细!C43)</f>
        <v>0.3</v>
      </c>
      <c r="D43" s="44">
        <f>(详细!D43/详细!C43)</f>
        <v>0.4</v>
      </c>
      <c r="E43" s="45">
        <f>(详细!S43+详细!Z43)/(详细!R43+详细!Y43)</f>
        <v>0.41666666666666669</v>
      </c>
      <c r="F43" s="46">
        <f>(详细!S43/详细!R43)</f>
        <v>0.45454545454545453</v>
      </c>
      <c r="G43" s="47">
        <f>详细!V43</f>
        <v>0.27272727272727271</v>
      </c>
    </row>
    <row r="44" spans="1:7" x14ac:dyDescent="0.3">
      <c r="A44" s="103" t="str">
        <f>详细!A44</f>
        <v>SFT-SIX</v>
      </c>
      <c r="B44" s="64" t="str">
        <f>详细!B44</f>
        <v>高手组</v>
      </c>
      <c r="C44" s="43">
        <f>(详细!D44+详细!X44)/(详细!W44+详细!C44)</f>
        <v>0.18181818181818182</v>
      </c>
      <c r="D44" s="44">
        <f>(详细!D44/详细!C44)</f>
        <v>0.16666666666666666</v>
      </c>
      <c r="E44" s="45">
        <f>(详细!S44+详细!Z44)/(详细!R44+详细!Y44)</f>
        <v>0.34482758620689657</v>
      </c>
      <c r="F44" s="46">
        <f>(详细!S44/详细!R44)</f>
        <v>0.35294117647058826</v>
      </c>
      <c r="G44" s="47">
        <f>详细!V44</f>
        <v>1</v>
      </c>
    </row>
    <row r="45" spans="1:7" x14ac:dyDescent="0.3">
      <c r="A45" s="103" t="str">
        <f>详细!A45</f>
        <v>CCZD-TOP</v>
      </c>
      <c r="B45" s="64" t="str">
        <f>详细!B45</f>
        <v>高手组</v>
      </c>
      <c r="C45" s="43">
        <f>(详细!D45+详细!X45)/(详细!W45+详细!C45)</f>
        <v>0.41666666666666669</v>
      </c>
      <c r="D45" s="44">
        <f>(详细!D45/详细!C45)</f>
        <v>0.33333333333333331</v>
      </c>
      <c r="E45" s="45">
        <f>(详细!S45+详细!Z45)/(详细!R45+详细!Y45)</f>
        <v>0.41935483870967744</v>
      </c>
      <c r="F45" s="46">
        <f>(详细!S45/详细!R45)</f>
        <v>0.33333333333333331</v>
      </c>
      <c r="G45" s="47">
        <f>详细!V45</f>
        <v>1</v>
      </c>
    </row>
    <row r="46" spans="1:7" x14ac:dyDescent="0.3">
      <c r="A46" s="103" t="str">
        <f>详细!A46</f>
        <v>SFT-itsuka</v>
      </c>
      <c r="B46" s="64" t="str">
        <f>详细!B46</f>
        <v>高手组</v>
      </c>
      <c r="C46" s="43">
        <f>(详细!D46+详细!X46)/(详细!W46+详细!C46)</f>
        <v>0.375</v>
      </c>
      <c r="D46" s="44">
        <f>(详细!D46/详细!C46)</f>
        <v>0.375</v>
      </c>
      <c r="E46" s="45">
        <f>(详细!S46+详细!Z46)/(详细!R46+详细!Y46)</f>
        <v>0.33333333333333331</v>
      </c>
      <c r="F46" s="46">
        <f>(详细!S46/详细!R46)</f>
        <v>0.33333333333333331</v>
      </c>
      <c r="G46" s="47">
        <f>详细!V46</f>
        <v>0.77777777777777779</v>
      </c>
    </row>
    <row r="47" spans="1:7" x14ac:dyDescent="0.3">
      <c r="A47" s="103" t="str">
        <f>详细!A47</f>
        <v>Andy ben</v>
      </c>
      <c r="B47" s="64" t="str">
        <f>详细!B47</f>
        <v>高手组</v>
      </c>
      <c r="C47" s="43">
        <f>(详细!D47+详细!X47)/(详细!W47+详细!C47)</f>
        <v>0</v>
      </c>
      <c r="D47" s="44">
        <f>(详细!D47/详细!C47)</f>
        <v>0</v>
      </c>
      <c r="E47" s="45">
        <f>(详细!S47+详细!Z47)/(详细!R47+详细!Y47)</f>
        <v>0.2</v>
      </c>
      <c r="F47" s="46">
        <f>(详细!S47/详细!R47)</f>
        <v>0.2</v>
      </c>
      <c r="G47" s="47">
        <f>详细!V47</f>
        <v>1</v>
      </c>
    </row>
  </sheetData>
  <autoFilter ref="A1:G47" xr:uid="{272B4CFC-F93E-47BC-8916-B36D2E3C4358}"/>
  <mergeCells count="30">
    <mergeCell ref="K24:K26"/>
    <mergeCell ref="L24:L26"/>
    <mergeCell ref="J27:J29"/>
    <mergeCell ref="K27:K29"/>
    <mergeCell ref="L27:L29"/>
    <mergeCell ref="I21:I29"/>
    <mergeCell ref="J21:J23"/>
    <mergeCell ref="K21:K23"/>
    <mergeCell ref="L21:L23"/>
    <mergeCell ref="J24:J26"/>
    <mergeCell ref="I1:I3"/>
    <mergeCell ref="K1:P1"/>
    <mergeCell ref="K2:P2"/>
    <mergeCell ref="K3:P3"/>
    <mergeCell ref="I5:I12"/>
    <mergeCell ref="L5:P5"/>
    <mergeCell ref="L6:P6"/>
    <mergeCell ref="L7:P7"/>
    <mergeCell ref="L8:P8"/>
    <mergeCell ref="L10:P10"/>
    <mergeCell ref="L9:P9"/>
    <mergeCell ref="I18:I19"/>
    <mergeCell ref="K18:P18"/>
    <mergeCell ref="K19:P19"/>
    <mergeCell ref="L11:P11"/>
    <mergeCell ref="L12:P12"/>
    <mergeCell ref="I14:I16"/>
    <mergeCell ref="K14:P14"/>
    <mergeCell ref="K15:P15"/>
    <mergeCell ref="K16:P16"/>
  </mergeCells>
  <phoneticPr fontId="3" type="noConversion"/>
  <hyperlinks>
    <hyperlink ref="K15" r:id="rId1" xr:uid="{68847832-B48A-4EB8-8130-064C5758BF07}"/>
    <hyperlink ref="K14" r:id="rId2" xr:uid="{519AA94B-A007-4063-8796-3851BF513752}"/>
    <hyperlink ref="K16" r:id="rId3" xr:uid="{00BC1A32-BE29-4975-A53C-C9FA7C3DF909}"/>
    <hyperlink ref="K2" r:id="rId4" xr:uid="{F36DC785-9E97-4B16-AF4B-5AAD6B09F749}"/>
    <hyperlink ref="K3" r:id="rId5" xr:uid="{B9C01D39-AB34-4488-ABDE-A9E4B6873AB7}"/>
    <hyperlink ref="K18" r:id="rId6" xr:uid="{3204D652-8A18-40A9-A5CD-6BA949BC1569}"/>
    <hyperlink ref="K19" r:id="rId7" xr:uid="{E17A5D97-D68E-4742-8914-6BE24FFFFD87}"/>
    <hyperlink ref="L12" r:id="rId8" xr:uid="{A0D586D7-939E-49D1-93B1-2284241D5EEE}"/>
    <hyperlink ref="L11" r:id="rId9" xr:uid="{1AB6BC91-C71A-42FB-9F68-880D52C58ED3}"/>
    <hyperlink ref="K1" r:id="rId10" xr:uid="{38BEB03F-C59B-4DC9-9812-D21984AA1F81}"/>
    <hyperlink ref="L6" r:id="rId11" xr:uid="{988ADF5C-C757-4422-B639-F909DC751BDC}"/>
    <hyperlink ref="L10" r:id="rId12" xr:uid="{F7F813C1-68F1-4765-A6AB-ADBEC6FA84E9}"/>
    <hyperlink ref="L7" r:id="rId13" xr:uid="{310A9897-0917-4EEC-A8B2-A6D56272A059}"/>
    <hyperlink ref="L8" r:id="rId14" xr:uid="{B1AE5E2F-0989-4B29-A5B7-A0A435C2C480}"/>
    <hyperlink ref="L9" r:id="rId15" xr:uid="{FDC978FB-3C78-43A8-8343-802B059C38AF}"/>
  </hyperlinks>
  <pageMargins left="0.7" right="0.7" top="0.75" bottom="0.75" header="0.3" footer="0.3"/>
  <pageSetup paperSize="9" orientation="portrait" horizontalDpi="300" verticalDpi="300" r:id="rId16"/>
  <drawing r:id="rId17"/>
  <legacyDrawing r:id="rId1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EC512D-315F-45CD-8EA8-3A13EF8F11E2}">
  <dimension ref="A1:Z48"/>
  <sheetViews>
    <sheetView topLeftCell="A25" workbookViewId="0">
      <selection activeCell="P49" sqref="P49"/>
    </sheetView>
  </sheetViews>
  <sheetFormatPr defaultRowHeight="13.8" x14ac:dyDescent="0.25"/>
  <cols>
    <col min="1" max="1" width="18.44140625" style="105" customWidth="1"/>
    <col min="2" max="2" width="11.33203125" style="68" customWidth="1"/>
    <col min="3" max="4" width="9" style="68" customWidth="1"/>
    <col min="5" max="22" width="8.88671875" style="68"/>
    <col min="23" max="26" width="17.109375" style="68" customWidth="1"/>
    <col min="27" max="16384" width="8.88671875" style="68"/>
  </cols>
  <sheetData>
    <row r="1" spans="1:26" ht="19.2" thickTop="1" x14ac:dyDescent="0.25">
      <c r="A1" s="102" t="s">
        <v>0</v>
      </c>
      <c r="B1" s="65" t="s">
        <v>1</v>
      </c>
      <c r="C1" s="38" t="s">
        <v>7</v>
      </c>
      <c r="D1" s="22" t="s">
        <v>8</v>
      </c>
      <c r="E1" s="66" t="s">
        <v>9</v>
      </c>
      <c r="F1" s="34" t="s">
        <v>10</v>
      </c>
      <c r="G1" s="11" t="s">
        <v>11</v>
      </c>
      <c r="H1" s="10" t="s">
        <v>12</v>
      </c>
      <c r="I1" s="11" t="s">
        <v>11</v>
      </c>
      <c r="J1" s="10" t="s">
        <v>13</v>
      </c>
      <c r="K1" s="11" t="s">
        <v>11</v>
      </c>
      <c r="L1" s="10" t="s">
        <v>14</v>
      </c>
      <c r="M1" s="11" t="s">
        <v>11</v>
      </c>
      <c r="N1" s="10" t="s">
        <v>15</v>
      </c>
      <c r="O1" s="11" t="s">
        <v>11</v>
      </c>
      <c r="P1" s="10" t="s">
        <v>16</v>
      </c>
      <c r="Q1" s="18" t="s">
        <v>11</v>
      </c>
      <c r="R1" s="21" t="s">
        <v>17</v>
      </c>
      <c r="S1" s="22" t="s">
        <v>11</v>
      </c>
      <c r="T1" s="23" t="s">
        <v>18</v>
      </c>
      <c r="U1" s="21" t="s">
        <v>19</v>
      </c>
      <c r="V1" s="67" t="s">
        <v>20</v>
      </c>
      <c r="W1" s="29" t="s">
        <v>70</v>
      </c>
      <c r="X1" s="30" t="s">
        <v>71</v>
      </c>
      <c r="Y1" s="30" t="s">
        <v>72</v>
      </c>
      <c r="Z1" s="31" t="s">
        <v>73</v>
      </c>
    </row>
    <row r="2" spans="1:26" ht="16.2" x14ac:dyDescent="0.25">
      <c r="A2" s="103" t="s">
        <v>39</v>
      </c>
      <c r="B2" s="70" t="s">
        <v>24</v>
      </c>
      <c r="C2" s="8">
        <f>SUM(IF(F2=0,0,1),IF(H2=0,0,1),IF(J2=0,0,1),IF(L2=0,0,1),IF(N2=0,0,1),IF(P2=0,0,1))</f>
        <v>3</v>
      </c>
      <c r="D2" s="6">
        <f>SUM(IF(G2=F2,1,0)+IF(G2*F2=2,0.5,0)+IF(G2*F2=6,1,0)+IF(F2=0,0,0)+IF(I2=H2,1,0)+IF(I2*H2=2,0.5,0)+IF(I2*H2=6,1,0)+IF(H2=0,0,0)+IF(K2=J2,1,0)+IF(K2*J2=2,0.5,0)+IF(K2*J2=6,1,0)+IF(J2=0,0,0)+IF(M2=L2,1,0)+IF(M2*L2=2,0.5,0)+IF(M2*L2=6,1,0)+IF(L2=0,0,0)+IF(O2=N2,1,0)+IF(O2*N2=2,0.5,0)+IF(O2*N2=6,1,0)+IF(N2=0,0,0)+IF(Q2=P2,1,0)+IF(Q2*P2=2,0.5,0)+IF(Q2*P2=6,1,0)+IF(P2=0,0,0))-SUM(IF(F2=0,1,0),IF(H2=0,1,0),IF(J2=0,1,0),IF(L2=0,1,0),IF(N2=0,1,0),IF(P2=0,1,0))</f>
        <v>3</v>
      </c>
      <c r="E2" s="36">
        <f>D2/C2</f>
        <v>1</v>
      </c>
      <c r="F2" s="9">
        <v>2</v>
      </c>
      <c r="G2" s="15">
        <v>2</v>
      </c>
      <c r="H2" s="14">
        <v>2</v>
      </c>
      <c r="I2" s="15">
        <v>2</v>
      </c>
      <c r="J2" s="14">
        <v>1</v>
      </c>
      <c r="K2" s="15">
        <v>1</v>
      </c>
      <c r="L2" s="14">
        <v>0</v>
      </c>
      <c r="M2" s="15">
        <v>0</v>
      </c>
      <c r="N2" s="14">
        <v>0</v>
      </c>
      <c r="O2" s="15">
        <v>0</v>
      </c>
      <c r="P2" s="14">
        <v>0</v>
      </c>
      <c r="Q2" s="53">
        <v>0</v>
      </c>
      <c r="R2" s="24">
        <f>F2+H2+J2+L2+N2+P2</f>
        <v>5</v>
      </c>
      <c r="S2" s="6">
        <f>G2+I2+K2+M2+O2+Q2</f>
        <v>5</v>
      </c>
      <c r="T2" s="25">
        <f>S2/R2</f>
        <v>1</v>
      </c>
      <c r="U2" s="3">
        <v>5</v>
      </c>
      <c r="V2" s="69">
        <f>U2/R2</f>
        <v>1</v>
      </c>
      <c r="W2" s="32">
        <v>0</v>
      </c>
      <c r="X2" s="7">
        <v>0</v>
      </c>
      <c r="Y2" s="7">
        <v>0</v>
      </c>
      <c r="Z2" s="33">
        <v>0</v>
      </c>
    </row>
    <row r="3" spans="1:26" ht="16.2" x14ac:dyDescent="0.25">
      <c r="A3" s="103" t="s">
        <v>92</v>
      </c>
      <c r="B3" s="39" t="s">
        <v>24</v>
      </c>
      <c r="C3" s="8">
        <f>SUM(IF(F3=0,0,1),IF(H3=0,0,1),IF(J3=0,0,1),IF(L3=0,0,1),IF(N3=0,0,1),IF(P3=0,0,1))</f>
        <v>3</v>
      </c>
      <c r="D3" s="6">
        <f>SUM(IF(G3=F3,1,0)+IF(G3*F3=2,0.5,0)+IF(G3*F3=6,1,0)+IF(F3=0,0,0)+IF(I3=H3,1,0)+IF(I3*H3=2,0.5,0)+IF(I3*H3=6,1,0)+IF(H3=0,0,0)+IF(K3=J3,1,0)+IF(K3*J3=2,0.5,0)+IF(K3*J3=6,1,0)+IF(J3=0,0,0)+IF(M3=L3,1,0)+IF(M3*L3=2,0.5,0)+IF(M3*L3=6,1,0)+IF(L3=0,0,0)+IF(O3=N3,1,0)+IF(O3*N3=2,0.5,0)+IF(O3*N3=6,1,0)+IF(N3=0,0,0)+IF(Q3=P3,1,0)+IF(Q3*P3=2,0.5,0)+IF(Q3*P3=6,1,0)+IF(P3=0,0,0))-SUM(IF(F3=0,1,0),IF(H3=0,1,0),IF(J3=0,1,0),IF(L3=0,1,0),IF(N3=0,1,0),IF(P3=0,1,0))</f>
        <v>3</v>
      </c>
      <c r="E3" s="36">
        <f>D3/C3</f>
        <v>1</v>
      </c>
      <c r="F3" s="9">
        <v>0</v>
      </c>
      <c r="G3" s="15">
        <v>0</v>
      </c>
      <c r="H3" s="14">
        <v>0</v>
      </c>
      <c r="I3" s="15">
        <v>0</v>
      </c>
      <c r="J3" s="14">
        <v>0</v>
      </c>
      <c r="K3" s="15">
        <v>0</v>
      </c>
      <c r="L3" s="14">
        <v>2</v>
      </c>
      <c r="M3" s="15">
        <v>2</v>
      </c>
      <c r="N3" s="14">
        <v>2</v>
      </c>
      <c r="O3" s="15">
        <v>2</v>
      </c>
      <c r="P3" s="14">
        <v>2</v>
      </c>
      <c r="Q3" s="53">
        <v>2</v>
      </c>
      <c r="R3" s="24">
        <f>F3+H3+J3+L3+N3+P3</f>
        <v>6</v>
      </c>
      <c r="S3" s="6">
        <f>G3+I3+K3+M3+O3+Q3</f>
        <v>6</v>
      </c>
      <c r="T3" s="25">
        <f>S3/R3</f>
        <v>1</v>
      </c>
      <c r="U3" s="3">
        <v>6</v>
      </c>
      <c r="V3" s="69">
        <f>U3/R3</f>
        <v>1</v>
      </c>
      <c r="W3" s="3">
        <v>5</v>
      </c>
      <c r="X3" s="49">
        <v>2.5</v>
      </c>
      <c r="Y3" s="49">
        <v>10</v>
      </c>
      <c r="Z3" s="50">
        <v>5</v>
      </c>
    </row>
    <row r="4" spans="1:26" ht="16.2" x14ac:dyDescent="0.25">
      <c r="A4" s="103" t="s">
        <v>50</v>
      </c>
      <c r="B4" s="39" t="s">
        <v>24</v>
      </c>
      <c r="C4" s="8">
        <f>SUM(IF(F4=0,0,1),IF(H4=0,0,1),IF(J4=0,0,1),IF(L4=0,0,1),IF(N4=0,0,1),IF(P4=0,0,1))</f>
        <v>5</v>
      </c>
      <c r="D4" s="6">
        <f>SUM(IF(G4=F4,1,0)+IF(G4*F4=2,0.5,0)+IF(G4*F4=6,1,0)+IF(F4=0,0,0)+IF(I4=H4,1,0)+IF(I4*H4=2,0.5,0)+IF(I4*H4=6,1,0)+IF(H4=0,0,0)+IF(K4=J4,1,0)+IF(K4*J4=2,0.5,0)+IF(K4*J4=6,1,0)+IF(J4=0,0,0)+IF(M4=L4,1,0)+IF(M4*L4=2,0.5,0)+IF(M4*L4=6,1,0)+IF(L4=0,0,0)+IF(O4=N4,1,0)+IF(O4*N4=2,0.5,0)+IF(O4*N4=6,1,0)+IF(N4=0,0,0)+IF(Q4=P4,1,0)+IF(Q4*P4=2,0.5,0)+IF(Q4*P4=6,1,0)+IF(P4=0,0,0))-SUM(IF(F4=0,1,0),IF(H4=0,1,0),IF(J4=0,1,0),IF(L4=0,1,0),IF(N4=0,1,0),IF(P4=0,1,0))</f>
        <v>5</v>
      </c>
      <c r="E4" s="36">
        <f>D4/C4</f>
        <v>1</v>
      </c>
      <c r="F4" s="9">
        <v>2</v>
      </c>
      <c r="G4" s="15">
        <v>2</v>
      </c>
      <c r="H4" s="14">
        <v>2</v>
      </c>
      <c r="I4" s="15">
        <v>2</v>
      </c>
      <c r="J4" s="14">
        <v>1</v>
      </c>
      <c r="K4" s="15">
        <v>1</v>
      </c>
      <c r="L4" s="14">
        <v>2</v>
      </c>
      <c r="M4" s="15">
        <v>2</v>
      </c>
      <c r="N4" s="14">
        <v>0</v>
      </c>
      <c r="O4" s="15">
        <v>0</v>
      </c>
      <c r="P4" s="14">
        <v>2</v>
      </c>
      <c r="Q4" s="79">
        <v>2</v>
      </c>
      <c r="R4" s="24">
        <f>F4+H4+J4+L4+N4+P4</f>
        <v>9</v>
      </c>
      <c r="S4" s="6">
        <f>G4+I4+K4+M4+O4+Q4</f>
        <v>9</v>
      </c>
      <c r="T4" s="25">
        <f>S4/R4</f>
        <v>1</v>
      </c>
      <c r="U4" s="3">
        <v>8</v>
      </c>
      <c r="V4" s="69">
        <f>U4/R4</f>
        <v>0.88888888888888884</v>
      </c>
      <c r="W4" s="3">
        <v>4</v>
      </c>
      <c r="X4" s="75">
        <v>2</v>
      </c>
      <c r="Y4" s="75">
        <v>9</v>
      </c>
      <c r="Z4" s="76">
        <v>4</v>
      </c>
    </row>
    <row r="5" spans="1:26" ht="16.2" x14ac:dyDescent="0.25">
      <c r="A5" s="103" t="s">
        <v>84</v>
      </c>
      <c r="B5" s="39" t="s">
        <v>24</v>
      </c>
      <c r="C5" s="8">
        <f>SUM(IF(F5=0,0,1),IF(H5=0,0,1),IF(J5=0,0,1),IF(L5=0,0,1),IF(N5=0,0,1),IF(P5=0,0,1))</f>
        <v>3</v>
      </c>
      <c r="D5" s="6">
        <f>SUM(IF(G5=F5,1,0)+IF(G5*F5=2,0.5,0)+IF(G5*F5=6,1,0)+IF(F5=0,0,0)+IF(I5=H5,1,0)+IF(I5*H5=2,0.5,0)+IF(I5*H5=6,1,0)+IF(H5=0,0,0)+IF(K5=J5,1,0)+IF(K5*J5=2,0.5,0)+IF(K5*J5=6,1,0)+IF(J5=0,0,0)+IF(M5=L5,1,0)+IF(M5*L5=2,0.5,0)+IF(M5*L5=6,1,0)+IF(L5=0,0,0)+IF(O5=N5,1,0)+IF(O5*N5=2,0.5,0)+IF(O5*N5=6,1,0)+IF(N5=0,0,0)+IF(Q5=P5,1,0)+IF(Q5*P5=2,0.5,0)+IF(Q5*P5=6,1,0)+IF(P5=0,0,0))-SUM(IF(F5=0,1,0),IF(H5=0,1,0),IF(J5=0,1,0),IF(L5=0,1,0),IF(N5=0,1,0),IF(P5=0,1,0))</f>
        <v>3</v>
      </c>
      <c r="E5" s="36">
        <f>D5/C5</f>
        <v>1</v>
      </c>
      <c r="F5" s="9">
        <v>0</v>
      </c>
      <c r="G5" s="15">
        <v>0</v>
      </c>
      <c r="H5" s="14">
        <v>2</v>
      </c>
      <c r="I5" s="15">
        <v>2</v>
      </c>
      <c r="J5" s="14">
        <v>3</v>
      </c>
      <c r="K5" s="15">
        <v>2</v>
      </c>
      <c r="L5" s="14">
        <v>0</v>
      </c>
      <c r="M5" s="15">
        <v>0</v>
      </c>
      <c r="N5" s="14">
        <v>0</v>
      </c>
      <c r="O5" s="15">
        <v>0</v>
      </c>
      <c r="P5" s="14">
        <v>2</v>
      </c>
      <c r="Q5" s="53">
        <v>2</v>
      </c>
      <c r="R5" s="24">
        <f>F5+H5+J5+L5+N5+P5</f>
        <v>7</v>
      </c>
      <c r="S5" s="6">
        <f>G5+I5+K5+M5+O5+Q5</f>
        <v>6</v>
      </c>
      <c r="T5" s="25">
        <f>S5/R5</f>
        <v>0.8571428571428571</v>
      </c>
      <c r="U5" s="3">
        <v>7</v>
      </c>
      <c r="V5" s="69">
        <f>U5/R5</f>
        <v>1</v>
      </c>
      <c r="W5" s="3">
        <v>6</v>
      </c>
      <c r="X5" s="49">
        <v>2.5</v>
      </c>
      <c r="Y5" s="49">
        <v>12</v>
      </c>
      <c r="Z5" s="50">
        <v>6</v>
      </c>
    </row>
    <row r="6" spans="1:26" ht="16.2" x14ac:dyDescent="0.25">
      <c r="A6" s="103" t="s">
        <v>81</v>
      </c>
      <c r="B6" s="39" t="s">
        <v>24</v>
      </c>
      <c r="C6" s="8">
        <f>SUM(IF(F6=0,0,1),IF(H6=0,0,1),IF(J6=0,0,1),IF(L6=0,0,1),IF(N6=0,0,1),IF(P6=0,0,1))</f>
        <v>3</v>
      </c>
      <c r="D6" s="6">
        <f>SUM(IF(G6=F6,1,0)+IF(G6*F6=2,0.5,0)+IF(G6*F6=6,1,0)+IF(F6=0,0,0)+IF(I6=H6,1,0)+IF(I6*H6=2,0.5,0)+IF(I6*H6=6,1,0)+IF(H6=0,0,0)+IF(K6=J6,1,0)+IF(K6*J6=2,0.5,0)+IF(K6*J6=6,1,0)+IF(J6=0,0,0)+IF(M6=L6,1,0)+IF(M6*L6=2,0.5,0)+IF(M6*L6=6,1,0)+IF(L6=0,0,0)+IF(O6=N6,1,0)+IF(O6*N6=2,0.5,0)+IF(O6*N6=6,1,0)+IF(N6=0,0,0)+IF(Q6=P6,1,0)+IF(Q6*P6=2,0.5,0)+IF(Q6*P6=6,1,0)+IF(P6=0,0,0))-SUM(IF(F6=0,1,0),IF(H6=0,1,0),IF(J6=0,1,0),IF(L6=0,1,0),IF(N6=0,1,0),IF(P6=0,1,0))</f>
        <v>2</v>
      </c>
      <c r="E6" s="36">
        <f>D6/C6</f>
        <v>0.66666666666666663</v>
      </c>
      <c r="F6" s="9">
        <v>2</v>
      </c>
      <c r="G6" s="15">
        <v>2</v>
      </c>
      <c r="H6" s="14">
        <v>2</v>
      </c>
      <c r="I6" s="15">
        <v>2</v>
      </c>
      <c r="J6" s="14">
        <v>1</v>
      </c>
      <c r="K6" s="15">
        <v>0</v>
      </c>
      <c r="L6" s="14">
        <v>0</v>
      </c>
      <c r="M6" s="15">
        <v>0</v>
      </c>
      <c r="N6" s="14">
        <v>0</v>
      </c>
      <c r="O6" s="15">
        <v>0</v>
      </c>
      <c r="P6" s="14">
        <v>0</v>
      </c>
      <c r="Q6" s="53">
        <v>0</v>
      </c>
      <c r="R6" s="24">
        <f>F6+H6+J6+L6+N6+P6</f>
        <v>5</v>
      </c>
      <c r="S6" s="6">
        <f>G6+I6+K6+M6+O6+Q6</f>
        <v>4</v>
      </c>
      <c r="T6" s="25">
        <f>S6/R6</f>
        <v>0.8</v>
      </c>
      <c r="U6" s="3">
        <v>3</v>
      </c>
      <c r="V6" s="69">
        <f>U6/R6</f>
        <v>0.6</v>
      </c>
      <c r="W6" s="3">
        <v>0</v>
      </c>
      <c r="X6" s="49">
        <v>0</v>
      </c>
      <c r="Y6" s="49">
        <v>0</v>
      </c>
      <c r="Z6" s="50">
        <v>0</v>
      </c>
    </row>
    <row r="7" spans="1:26" ht="16.2" x14ac:dyDescent="0.25">
      <c r="A7" s="103" t="s">
        <v>75</v>
      </c>
      <c r="B7" s="39" t="s">
        <v>24</v>
      </c>
      <c r="C7" s="8">
        <f>SUM(IF(F7=0,0,1),IF(H7=0,0,1),IF(J7=0,0,1),IF(L7=0,0,1),IF(N7=0,0,1),IF(P7=0,0,1))</f>
        <v>5</v>
      </c>
      <c r="D7" s="6">
        <f>SUM(IF(G7=F7,1,0)+IF(G7*F7=2,0.5,0)+IF(G7*F7=6,1,0)+IF(F7=0,0,0)+IF(I7=H7,1,0)+IF(I7*H7=2,0.5,0)+IF(I7*H7=6,1,0)+IF(H7=0,0,0)+IF(K7=J7,1,0)+IF(K7*J7=2,0.5,0)+IF(K7*J7=6,1,0)+IF(J7=0,0,0)+IF(M7=L7,1,0)+IF(M7*L7=2,0.5,0)+IF(M7*L7=6,1,0)+IF(L7=0,0,0)+IF(O7=N7,1,0)+IF(O7*N7=2,0.5,0)+IF(O7*N7=6,1,0)+IF(N7=0,0,0)+IF(Q7=P7,1,0)+IF(Q7*P7=2,0.5,0)+IF(Q7*P7=6,1,0)+IF(P7=0,0,0))-SUM(IF(F7=0,1,0),IF(H7=0,1,0),IF(J7=0,1,0),IF(L7=0,1,0),IF(N7=0,1,0),IF(P7=0,1,0))</f>
        <v>4</v>
      </c>
      <c r="E7" s="36">
        <f>D7/C7</f>
        <v>0.8</v>
      </c>
      <c r="F7" s="9">
        <v>3</v>
      </c>
      <c r="G7" s="15">
        <v>2</v>
      </c>
      <c r="H7" s="14">
        <v>2</v>
      </c>
      <c r="I7" s="15">
        <v>2</v>
      </c>
      <c r="J7" s="14">
        <v>1</v>
      </c>
      <c r="K7" s="15">
        <v>0</v>
      </c>
      <c r="L7" s="14">
        <v>2</v>
      </c>
      <c r="M7" s="15">
        <v>2</v>
      </c>
      <c r="N7" s="14">
        <v>0</v>
      </c>
      <c r="O7" s="15">
        <v>0</v>
      </c>
      <c r="P7" s="14">
        <v>2</v>
      </c>
      <c r="Q7" s="53">
        <v>2</v>
      </c>
      <c r="R7" s="24">
        <f>F7+H7+J7+L7+N7+P7</f>
        <v>10</v>
      </c>
      <c r="S7" s="6">
        <f>G7+I7+K7+M7+O7+Q7</f>
        <v>8</v>
      </c>
      <c r="T7" s="25">
        <f>S7/R7</f>
        <v>0.8</v>
      </c>
      <c r="U7" s="3">
        <v>9</v>
      </c>
      <c r="V7" s="69">
        <f>U7/R7</f>
        <v>0.9</v>
      </c>
      <c r="W7" s="3">
        <v>2</v>
      </c>
      <c r="X7" s="49">
        <v>1</v>
      </c>
      <c r="Y7" s="49">
        <v>3</v>
      </c>
      <c r="Z7" s="50">
        <v>1</v>
      </c>
    </row>
    <row r="8" spans="1:26" ht="16.2" x14ac:dyDescent="0.25">
      <c r="A8" s="103" t="s">
        <v>83</v>
      </c>
      <c r="B8" s="39" t="s">
        <v>24</v>
      </c>
      <c r="C8" s="8">
        <f>SUM(IF(F8=0,0,1),IF(H8=0,0,1),IF(J8=0,0,1),IF(L8=0,0,1),IF(N8=0,0,1),IF(P8=0,0,1))</f>
        <v>6</v>
      </c>
      <c r="D8" s="6">
        <f>SUM(IF(G8=F8,1,0)+IF(G8*F8=2,0.5,0)+IF(G8*F8=6,1,0)+IF(F8=0,0,0)+IF(I8=H8,1,0)+IF(I8*H8=2,0.5,0)+IF(I8*H8=6,1,0)+IF(H8=0,0,0)+IF(K8=J8,1,0)+IF(K8*J8=2,0.5,0)+IF(K8*J8=6,1,0)+IF(J8=0,0,0)+IF(M8=L8,1,0)+IF(M8*L8=2,0.5,0)+IF(M8*L8=6,1,0)+IF(L8=0,0,0)+IF(O8=N8,1,0)+IF(O8*N8=2,0.5,0)+IF(O8*N8=6,1,0)+IF(N8=0,0,0)+IF(Q8=P8,1,0)+IF(Q8*P8=2,0.5,0)+IF(Q8*P8=6,1,0)+IF(P8=0,0,0))-SUM(IF(F8=0,1,0),IF(H8=0,1,0),IF(J8=0,1,0),IF(L8=0,1,0),IF(N8=0,1,0),IF(P8=0,1,0))</f>
        <v>4</v>
      </c>
      <c r="E8" s="36">
        <f>D8/C8</f>
        <v>0.66666666666666663</v>
      </c>
      <c r="F8" s="9">
        <v>2</v>
      </c>
      <c r="G8" s="15">
        <v>2</v>
      </c>
      <c r="H8" s="14">
        <v>2</v>
      </c>
      <c r="I8" s="15">
        <v>0</v>
      </c>
      <c r="J8" s="14">
        <v>3</v>
      </c>
      <c r="K8" s="15">
        <v>1</v>
      </c>
      <c r="L8" s="14">
        <v>2</v>
      </c>
      <c r="M8" s="15">
        <v>2</v>
      </c>
      <c r="N8" s="14">
        <v>2</v>
      </c>
      <c r="O8" s="15">
        <v>2</v>
      </c>
      <c r="P8" s="14">
        <v>2</v>
      </c>
      <c r="Q8" s="53">
        <v>2</v>
      </c>
      <c r="R8" s="24">
        <f>F8+H8+J8+L8+N8+P8</f>
        <v>13</v>
      </c>
      <c r="S8" s="6">
        <f>G8+I8+K8+M8+O8+Q8</f>
        <v>9</v>
      </c>
      <c r="T8" s="25">
        <f>S8/R8</f>
        <v>0.69230769230769229</v>
      </c>
      <c r="U8" s="3">
        <v>9</v>
      </c>
      <c r="V8" s="69">
        <f>U8/R8</f>
        <v>0.69230769230769229</v>
      </c>
      <c r="W8" s="3">
        <v>0</v>
      </c>
      <c r="X8" s="49">
        <v>0</v>
      </c>
      <c r="Y8" s="49">
        <v>0</v>
      </c>
      <c r="Z8" s="50">
        <v>0</v>
      </c>
    </row>
    <row r="9" spans="1:26" ht="16.2" x14ac:dyDescent="0.25">
      <c r="A9" s="103" t="s">
        <v>45</v>
      </c>
      <c r="B9" s="39" t="s">
        <v>24</v>
      </c>
      <c r="C9" s="8">
        <f>SUM(IF(F9=0,0,1),IF(H9=0,0,1),IF(J9=0,0,1),IF(L9=0,0,1),IF(N9=0,0,1),IF(P9=0,0,1))</f>
        <v>5</v>
      </c>
      <c r="D9" s="6">
        <f>SUM(IF(G9=F9,1,0)+IF(G9*F9=2,0.5,0)+IF(G9*F9=6,1,0)+IF(F9=0,0,0)+IF(I9=H9,1,0)+IF(I9*H9=2,0.5,0)+IF(I9*H9=6,1,0)+IF(H9=0,0,0)+IF(K9=J9,1,0)+IF(K9*J9=2,0.5,0)+IF(K9*J9=6,1,0)+IF(J9=0,0,0)+IF(M9=L9,1,0)+IF(M9*L9=2,0.5,0)+IF(M9*L9=6,1,0)+IF(L9=0,0,0)+IF(O9=N9,1,0)+IF(O9*N9=2,0.5,0)+IF(O9*N9=6,1,0)+IF(N9=0,0,0)+IF(Q9=P9,1,0)+IF(Q9*P9=2,0.5,0)+IF(Q9*P9=6,1,0)+IF(P9=0,0,0))-SUM(IF(F9=0,1,0),IF(H9=0,1,0),IF(J9=0,1,0),IF(L9=0,1,0),IF(N9=0,1,0),IF(P9=0,1,0))</f>
        <v>3</v>
      </c>
      <c r="E9" s="36">
        <f>D9/C9</f>
        <v>0.6</v>
      </c>
      <c r="F9" s="9">
        <v>3</v>
      </c>
      <c r="G9" s="15">
        <v>1</v>
      </c>
      <c r="H9" s="14">
        <v>2</v>
      </c>
      <c r="I9" s="15">
        <v>2</v>
      </c>
      <c r="J9" s="14">
        <v>2</v>
      </c>
      <c r="K9" s="15">
        <v>2</v>
      </c>
      <c r="L9" s="14">
        <v>2</v>
      </c>
      <c r="M9" s="15">
        <v>0</v>
      </c>
      <c r="N9" s="14">
        <v>0</v>
      </c>
      <c r="O9" s="15">
        <v>0</v>
      </c>
      <c r="P9" s="14">
        <v>2</v>
      </c>
      <c r="Q9" s="53">
        <v>2</v>
      </c>
      <c r="R9" s="24">
        <f>F9+H9+J9+L9+N9+P9</f>
        <v>11</v>
      </c>
      <c r="S9" s="6">
        <f>G9+I9+K9+M9+O9+Q9</f>
        <v>7</v>
      </c>
      <c r="T9" s="25">
        <f>S9/R9</f>
        <v>0.63636363636363635</v>
      </c>
      <c r="U9" s="3">
        <v>9</v>
      </c>
      <c r="V9" s="69">
        <f>U9/R9</f>
        <v>0.81818181818181823</v>
      </c>
      <c r="W9" s="3">
        <v>0</v>
      </c>
      <c r="X9" s="49">
        <v>0</v>
      </c>
      <c r="Y9" s="49">
        <v>0</v>
      </c>
      <c r="Z9" s="50">
        <v>0</v>
      </c>
    </row>
    <row r="10" spans="1:26" ht="16.2" x14ac:dyDescent="0.25">
      <c r="A10" s="103" t="s">
        <v>91</v>
      </c>
      <c r="B10" s="39" t="s">
        <v>24</v>
      </c>
      <c r="C10" s="8">
        <f>SUM(IF(F10=0,0,1),IF(H10=0,0,1),IF(J10=0,0,1),IF(L10=0,0,1),IF(N10=0,0,1),IF(P10=0,0,1))</f>
        <v>2</v>
      </c>
      <c r="D10" s="6">
        <f>SUM(IF(G10=F10,1,0)+IF(G10*F10=2,0.5,0)+IF(G10*F10=6,1,0)+IF(F10=0,0,0)+IF(I10=H10,1,0)+IF(I10*H10=2,0.5,0)+IF(I10*H10=6,1,0)+IF(H10=0,0,0)+IF(K10=J10,1,0)+IF(K10*J10=2,0.5,0)+IF(K10*J10=6,1,0)+IF(J10=0,0,0)+IF(M10=L10,1,0)+IF(M10*L10=2,0.5,0)+IF(M10*L10=6,1,0)+IF(L10=0,0,0)+IF(O10=N10,1,0)+IF(O10*N10=2,0.5,0)+IF(O10*N10=6,1,0)+IF(N10=0,0,0)+IF(Q10=P10,1,0)+IF(Q10*P10=2,0.5,0)+IF(Q10*P10=6,1,0)+IF(P10=0,0,0))-SUM(IF(F10=0,1,0),IF(H10=0,1,0),IF(J10=0,1,0),IF(L10=0,1,0),IF(N10=0,1,0),IF(P10=0,1,0))</f>
        <v>1</v>
      </c>
      <c r="E10" s="36">
        <f>D10/C10</f>
        <v>0.5</v>
      </c>
      <c r="F10" s="9">
        <v>0</v>
      </c>
      <c r="G10" s="15">
        <v>0</v>
      </c>
      <c r="H10" s="14">
        <v>0</v>
      </c>
      <c r="I10" s="15">
        <v>0</v>
      </c>
      <c r="J10" s="14">
        <v>0</v>
      </c>
      <c r="K10" s="15">
        <v>0</v>
      </c>
      <c r="L10" s="14">
        <v>2</v>
      </c>
      <c r="M10" s="15">
        <v>2</v>
      </c>
      <c r="N10" s="14">
        <v>0</v>
      </c>
      <c r="O10" s="15">
        <v>0</v>
      </c>
      <c r="P10" s="14">
        <v>2</v>
      </c>
      <c r="Q10" s="53">
        <v>0</v>
      </c>
      <c r="R10" s="24">
        <f>F10+H10+J10+L10+N10+P10</f>
        <v>4</v>
      </c>
      <c r="S10" s="6">
        <f>G10+I10+K10+M10+O10+Q10</f>
        <v>2</v>
      </c>
      <c r="T10" s="25">
        <f>S10/R10</f>
        <v>0.5</v>
      </c>
      <c r="U10" s="3">
        <v>3</v>
      </c>
      <c r="V10" s="69">
        <f>U10/R10</f>
        <v>0.75</v>
      </c>
      <c r="W10" s="3">
        <v>0</v>
      </c>
      <c r="X10" s="49">
        <v>0</v>
      </c>
      <c r="Y10" s="49">
        <v>0</v>
      </c>
      <c r="Z10" s="50">
        <v>0</v>
      </c>
    </row>
    <row r="11" spans="1:26" ht="16.2" x14ac:dyDescent="0.25">
      <c r="A11" s="103" t="s">
        <v>38</v>
      </c>
      <c r="B11" s="39" t="s">
        <v>24</v>
      </c>
      <c r="C11" s="8">
        <f>SUM(IF(F11=0,0,1),IF(H11=0,0,1),IF(J11=0,0,1),IF(L11=0,0,1),IF(N11=0,0,1),IF(P11=0,0,1))</f>
        <v>5</v>
      </c>
      <c r="D11" s="6">
        <f>SUM(IF(G11=F11,1,0)+IF(G11*F11=2,0.5,0)+IF(G11*F11=6,1,0)+IF(F11=0,0,0)+IF(I11=H11,1,0)+IF(I11*H11=2,0.5,0)+IF(I11*H11=6,1,0)+IF(H11=0,0,0)+IF(K11=J11,1,0)+IF(K11*J11=2,0.5,0)+IF(K11*J11=6,1,0)+IF(J11=0,0,0)+IF(M11=L11,1,0)+IF(M11*L11=2,0.5,0)+IF(M11*L11=6,1,0)+IF(L11=0,0,0)+IF(O11=N11,1,0)+IF(O11*N11=2,0.5,0)+IF(O11*N11=6,1,0)+IF(N11=0,0,0)+IF(Q11=P11,1,0)+IF(Q11*P11=2,0.5,0)+IF(Q11*P11=6,1,0)+IF(P11=0,0,0))-SUM(IF(F11=0,1,0),IF(H11=0,1,0),IF(J11=0,1,0),IF(L11=0,1,0),IF(N11=0,1,0),IF(P11=0,1,0))</f>
        <v>2</v>
      </c>
      <c r="E11" s="36">
        <f>D11/C11</f>
        <v>0.4</v>
      </c>
      <c r="F11" s="8">
        <v>2</v>
      </c>
      <c r="G11" s="13">
        <v>0</v>
      </c>
      <c r="H11" s="12">
        <v>2</v>
      </c>
      <c r="I11" s="13">
        <v>0</v>
      </c>
      <c r="J11" s="12">
        <v>2</v>
      </c>
      <c r="K11" s="13">
        <v>2</v>
      </c>
      <c r="L11" s="12">
        <v>3</v>
      </c>
      <c r="M11" s="13">
        <v>2</v>
      </c>
      <c r="N11" s="12">
        <v>2</v>
      </c>
      <c r="O11" s="13">
        <v>0</v>
      </c>
      <c r="P11" s="12">
        <v>0</v>
      </c>
      <c r="Q11" s="19">
        <v>0</v>
      </c>
      <c r="R11" s="24">
        <f>F11+H11+J11+L11+N11+P11</f>
        <v>11</v>
      </c>
      <c r="S11" s="6">
        <f>G11+I11+K11+M11+O11+Q11</f>
        <v>4</v>
      </c>
      <c r="T11" s="25">
        <f>S11/R11</f>
        <v>0.36363636363636365</v>
      </c>
      <c r="U11" s="24">
        <v>11</v>
      </c>
      <c r="V11" s="69">
        <f>U11/R11</f>
        <v>1</v>
      </c>
      <c r="W11" s="32">
        <v>0</v>
      </c>
      <c r="X11" s="7">
        <v>0</v>
      </c>
      <c r="Y11" s="7">
        <v>0</v>
      </c>
      <c r="Z11" s="33">
        <v>0</v>
      </c>
    </row>
    <row r="12" spans="1:26" ht="16.2" x14ac:dyDescent="0.25">
      <c r="A12" s="103" t="s">
        <v>46</v>
      </c>
      <c r="B12" s="39" t="s">
        <v>24</v>
      </c>
      <c r="C12" s="8">
        <f>SUM(IF(F12=0,0,1),IF(H12=0,0,1),IF(J12=0,0,1),IF(L12=0,0,1),IF(N12=0,0,1),IF(P12=0,0,1))</f>
        <v>3</v>
      </c>
      <c r="D12" s="6">
        <f>SUM(IF(G12=F12,1,0)+IF(G12*F12=2,0.5,0)+IF(G12*F12=6,1,0)+IF(F12=0,0,0)+IF(I12=H12,1,0)+IF(I12*H12=2,0.5,0)+IF(I12*H12=6,1,0)+IF(H12=0,0,0)+IF(K12=J12,1,0)+IF(K12*J12=2,0.5,0)+IF(K12*J12=6,1,0)+IF(J12=0,0,0)+IF(M12=L12,1,0)+IF(M12*L12=2,0.5,0)+IF(M12*L12=6,1,0)+IF(L12=0,0,0)+IF(O12=N12,1,0)+IF(O12*N12=2,0.5,0)+IF(O12*N12=6,1,0)+IF(N12=0,0,0)+IF(Q12=P12,1,0)+IF(Q12*P12=2,0.5,0)+IF(Q12*P12=6,1,0)+IF(P12=0,0,0))-SUM(IF(F12=0,1,0),IF(H12=0,1,0),IF(J12=0,1,0),IF(L12=0,1,0),IF(N12=0,1,0),IF(P12=0,1,0))</f>
        <v>1</v>
      </c>
      <c r="E12" s="36">
        <f>D12/C12</f>
        <v>0.33333333333333331</v>
      </c>
      <c r="F12" s="9">
        <v>0</v>
      </c>
      <c r="G12" s="15">
        <v>0</v>
      </c>
      <c r="H12" s="14">
        <v>0</v>
      </c>
      <c r="I12" s="15">
        <v>0</v>
      </c>
      <c r="J12" s="14">
        <v>0</v>
      </c>
      <c r="K12" s="15">
        <v>0</v>
      </c>
      <c r="L12" s="14">
        <v>2</v>
      </c>
      <c r="M12" s="15">
        <v>0</v>
      </c>
      <c r="N12" s="14">
        <v>2</v>
      </c>
      <c r="O12" s="15">
        <v>2</v>
      </c>
      <c r="P12" s="14">
        <v>2</v>
      </c>
      <c r="Q12" s="53">
        <v>0</v>
      </c>
      <c r="R12" s="24">
        <f>F12+H12+J12+L12+N12+P12</f>
        <v>6</v>
      </c>
      <c r="S12" s="6">
        <f>G12+I12+K12+M12+O12+Q12</f>
        <v>2</v>
      </c>
      <c r="T12" s="25">
        <f>S12/R12</f>
        <v>0.33333333333333331</v>
      </c>
      <c r="U12" s="3">
        <v>6</v>
      </c>
      <c r="V12" s="69">
        <f>U12/R12</f>
        <v>1</v>
      </c>
      <c r="W12" s="3">
        <v>0</v>
      </c>
      <c r="X12" s="49">
        <v>0</v>
      </c>
      <c r="Y12" s="49">
        <v>0</v>
      </c>
      <c r="Z12" s="50">
        <v>0</v>
      </c>
    </row>
    <row r="13" spans="1:26" ht="16.2" x14ac:dyDescent="0.25">
      <c r="A13" s="103" t="s">
        <v>48</v>
      </c>
      <c r="B13" s="39" t="s">
        <v>24</v>
      </c>
      <c r="C13" s="8">
        <f>SUM(IF(F13=0,0,1),IF(H13=0,0,1),IF(J13=0,0,1),IF(L13=0,0,1),IF(N13=0,0,1),IF(P13=0,0,1))</f>
        <v>3</v>
      </c>
      <c r="D13" s="6">
        <f>SUM(IF(G13=F13,1,0)+IF(G13*F13=2,0.5,0)+IF(G13*F13=6,1,0)+IF(F13=0,0,0)+IF(I13=H13,1,0)+IF(I13*H13=2,0.5,0)+IF(I13*H13=6,1,0)+IF(H13=0,0,0)+IF(K13=J13,1,0)+IF(K13*J13=2,0.5,0)+IF(K13*J13=6,1,0)+IF(J13=0,0,0)+IF(M13=L13,1,0)+IF(M13*L13=2,0.5,0)+IF(M13*L13=6,1,0)+IF(L13=0,0,0)+IF(O13=N13,1,0)+IF(O13*N13=2,0.5,0)+IF(O13*N13=6,1,0)+IF(N13=0,0,0)+IF(Q13=P13,1,0)+IF(Q13*P13=2,0.5,0)+IF(Q13*P13=6,1,0)+IF(P13=0,0,0))-SUM(IF(F13=0,1,0),IF(H13=0,1,0),IF(J13=0,1,0),IF(L13=0,1,0),IF(N13=0,1,0),IF(P13=0,1,0))</f>
        <v>1</v>
      </c>
      <c r="E13" s="36">
        <f>D13/C13</f>
        <v>0.33333333333333331</v>
      </c>
      <c r="F13" s="9">
        <v>2</v>
      </c>
      <c r="G13" s="15">
        <v>0</v>
      </c>
      <c r="H13" s="14">
        <v>0</v>
      </c>
      <c r="I13" s="15">
        <v>0</v>
      </c>
      <c r="J13" s="14">
        <v>0</v>
      </c>
      <c r="K13" s="15">
        <v>0</v>
      </c>
      <c r="L13" s="14">
        <v>2</v>
      </c>
      <c r="M13" s="15">
        <v>2</v>
      </c>
      <c r="N13" s="14">
        <v>0</v>
      </c>
      <c r="O13" s="15">
        <v>0</v>
      </c>
      <c r="P13" s="14">
        <v>2</v>
      </c>
      <c r="Q13" s="53">
        <v>0</v>
      </c>
      <c r="R13" s="24">
        <f>F13+H13+J13+L13+N13+P13</f>
        <v>6</v>
      </c>
      <c r="S13" s="6">
        <f>G13+I13+K13+M13+O13+Q13</f>
        <v>2</v>
      </c>
      <c r="T13" s="25">
        <f>S13/R13</f>
        <v>0.33333333333333331</v>
      </c>
      <c r="U13" s="3">
        <v>3</v>
      </c>
      <c r="V13" s="69">
        <f>U13/R13</f>
        <v>0.5</v>
      </c>
      <c r="W13" s="3">
        <v>0</v>
      </c>
      <c r="X13" s="49">
        <v>0</v>
      </c>
      <c r="Y13" s="49">
        <v>0</v>
      </c>
      <c r="Z13" s="50">
        <v>0</v>
      </c>
    </row>
    <row r="14" spans="1:26" ht="16.2" x14ac:dyDescent="0.25">
      <c r="A14" s="103" t="s">
        <v>41</v>
      </c>
      <c r="B14" s="39" t="s">
        <v>24</v>
      </c>
      <c r="C14" s="8">
        <f>SUM(IF(F14=0,0,1),IF(H14=0,0,1),IF(J14=0,0,1),IF(L14=0,0,1),IF(N14=0,0,1),IF(P14=0,0,1))</f>
        <v>4</v>
      </c>
      <c r="D14" s="6">
        <f>SUM(IF(G14=F14,1,0)+IF(G14*F14=2,0.5,0)+IF(G14*F14=6,1,0)+IF(F14=0,0,0)+IF(I14=H14,1,0)+IF(I14*H14=2,0.5,0)+IF(I14*H14=6,1,0)+IF(H14=0,0,0)+IF(K14=J14,1,0)+IF(K14*J14=2,0.5,0)+IF(K14*J14=6,1,0)+IF(J14=0,0,0)+IF(M14=L14,1,0)+IF(M14*L14=2,0.5,0)+IF(M14*L14=6,1,0)+IF(L14=0,0,0)+IF(O14=N14,1,0)+IF(O14*N14=2,0.5,0)+IF(O14*N14=6,1,0)+IF(N14=0,0,0)+IF(Q14=P14,1,0)+IF(Q14*P14=2,0.5,0)+IF(Q14*P14=6,1,0)+IF(P14=0,0,0))-SUM(IF(F14=0,1,0),IF(H14=0,1,0),IF(J14=0,1,0),IF(L14=0,1,0),IF(N14=0,1,0),IF(P14=0,1,0))</f>
        <v>1</v>
      </c>
      <c r="E14" s="36">
        <f>D14/C14</f>
        <v>0.25</v>
      </c>
      <c r="F14" s="9">
        <v>0</v>
      </c>
      <c r="G14" s="15">
        <v>0</v>
      </c>
      <c r="H14" s="14">
        <v>2</v>
      </c>
      <c r="I14" s="15">
        <v>0</v>
      </c>
      <c r="J14" s="14">
        <v>2</v>
      </c>
      <c r="K14" s="15">
        <v>2</v>
      </c>
      <c r="L14" s="14">
        <v>2</v>
      </c>
      <c r="M14" s="15">
        <v>0</v>
      </c>
      <c r="N14" s="14">
        <v>0</v>
      </c>
      <c r="O14" s="15">
        <v>0</v>
      </c>
      <c r="P14" s="14">
        <v>2</v>
      </c>
      <c r="Q14" s="53">
        <v>0</v>
      </c>
      <c r="R14" s="24">
        <f>F14+H14+J14+L14+N14+P14</f>
        <v>8</v>
      </c>
      <c r="S14" s="6">
        <f>G14+I14+K14+M14+O14+Q14</f>
        <v>2</v>
      </c>
      <c r="T14" s="25">
        <f>S14/R14</f>
        <v>0.25</v>
      </c>
      <c r="U14" s="3">
        <v>5</v>
      </c>
      <c r="V14" s="69">
        <f>U14/R14</f>
        <v>0.625</v>
      </c>
      <c r="W14" s="32">
        <v>0</v>
      </c>
      <c r="X14" s="7">
        <v>0</v>
      </c>
      <c r="Y14" s="7">
        <v>0</v>
      </c>
      <c r="Z14" s="33">
        <v>0</v>
      </c>
    </row>
    <row r="15" spans="1:26" ht="16.2" x14ac:dyDescent="0.25">
      <c r="A15" s="103" t="s">
        <v>88</v>
      </c>
      <c r="B15" s="39" t="s">
        <v>24</v>
      </c>
      <c r="C15" s="8">
        <f>SUM(IF(F15=0,0,1),IF(H15=0,0,1),IF(J15=0,0,1),IF(L15=0,0,1),IF(N15=0,0,1),IF(P15=0,0,1))</f>
        <v>2</v>
      </c>
      <c r="D15" s="6">
        <f>SUM(IF(G15=F15,1,0)+IF(G15*F15=2,0.5,0)+IF(G15*F15=6,1,0)+IF(F15=0,0,0)+IF(I15=H15,1,0)+IF(I15*H15=2,0.5,0)+IF(I15*H15=6,1,0)+IF(H15=0,0,0)+IF(K15=J15,1,0)+IF(K15*J15=2,0.5,0)+IF(K15*J15=6,1,0)+IF(J15=0,0,0)+IF(M15=L15,1,0)+IF(M15*L15=2,0.5,0)+IF(M15*L15=6,1,0)+IF(L15=0,0,0)+IF(O15=N15,1,0)+IF(O15*N15=2,0.5,0)+IF(O15*N15=6,1,0)+IF(N15=0,0,0)+IF(Q15=P15,1,0)+IF(Q15*P15=2,0.5,0)+IF(Q15*P15=6,1,0)+IF(P15=0,0,0))-SUM(IF(F15=0,1,0),IF(H15=0,1,0),IF(J15=0,1,0),IF(L15=0,1,0),IF(N15=0,1,0),IF(P15=0,1,0))</f>
        <v>0</v>
      </c>
      <c r="E15" s="36">
        <f>D15/C15</f>
        <v>0</v>
      </c>
      <c r="F15" s="9">
        <v>0</v>
      </c>
      <c r="G15" s="15">
        <v>0</v>
      </c>
      <c r="H15" s="14">
        <v>0</v>
      </c>
      <c r="I15" s="15">
        <v>0</v>
      </c>
      <c r="J15" s="14">
        <v>0</v>
      </c>
      <c r="K15" s="15">
        <v>0</v>
      </c>
      <c r="L15" s="14">
        <v>3</v>
      </c>
      <c r="M15" s="15">
        <v>1</v>
      </c>
      <c r="N15" s="14">
        <v>0</v>
      </c>
      <c r="O15" s="15">
        <v>0</v>
      </c>
      <c r="P15" s="14">
        <v>2</v>
      </c>
      <c r="Q15" s="53">
        <v>0</v>
      </c>
      <c r="R15" s="24">
        <f>F15+H15+J15+L15+N15+P15</f>
        <v>5</v>
      </c>
      <c r="S15" s="6">
        <f>G15+I15+K15+M15+O15+Q15</f>
        <v>1</v>
      </c>
      <c r="T15" s="25">
        <f>S15/R15</f>
        <v>0.2</v>
      </c>
      <c r="U15" s="3">
        <v>5</v>
      </c>
      <c r="V15" s="69">
        <f>U15/R15</f>
        <v>1</v>
      </c>
      <c r="W15" s="3">
        <v>0</v>
      </c>
      <c r="X15" s="49">
        <v>0</v>
      </c>
      <c r="Y15" s="49">
        <v>0</v>
      </c>
      <c r="Z15" s="50">
        <v>0</v>
      </c>
    </row>
    <row r="16" spans="1:26" ht="16.2" x14ac:dyDescent="0.25">
      <c r="A16" s="103" t="s">
        <v>40</v>
      </c>
      <c r="B16" s="39" t="s">
        <v>24</v>
      </c>
      <c r="C16" s="8">
        <f>SUM(IF(F16=0,0,1),IF(H16=0,0,1),IF(J16=0,0,1),IF(L16=0,0,1),IF(N16=0,0,1),IF(P16=0,0,1))</f>
        <v>1</v>
      </c>
      <c r="D16" s="6">
        <f>SUM(IF(G16=F16,1,0)+IF(G16*F16=2,0.5,0)+IF(G16*F16=6,1,0)+IF(F16=0,0,0)+IF(I16=H16,1,0)+IF(I16*H16=2,0.5,0)+IF(I16*H16=6,1,0)+IF(H16=0,0,0)+IF(K16=J16,1,0)+IF(K16*J16=2,0.5,0)+IF(K16*J16=6,1,0)+IF(J16=0,0,0)+IF(M16=L16,1,0)+IF(M16*L16=2,0.5,0)+IF(M16*L16=6,1,0)+IF(L16=0,0,0)+IF(O16=N16,1,0)+IF(O16*N16=2,0.5,0)+IF(O16*N16=6,1,0)+IF(N16=0,0,0)+IF(Q16=P16,1,0)+IF(Q16*P16=2,0.5,0)+IF(Q16*P16=6,1,0)+IF(P16=0,0,0))-SUM(IF(F16=0,1,0),IF(H16=0,1,0),IF(J16=0,1,0),IF(L16=0,1,0),IF(N16=0,1,0),IF(P16=0,1,0))</f>
        <v>0</v>
      </c>
      <c r="E16" s="36">
        <f>D16/C16</f>
        <v>0</v>
      </c>
      <c r="F16" s="9">
        <v>0</v>
      </c>
      <c r="G16" s="15">
        <v>0</v>
      </c>
      <c r="H16" s="14">
        <v>0</v>
      </c>
      <c r="I16" s="15">
        <v>0</v>
      </c>
      <c r="J16" s="14">
        <v>0</v>
      </c>
      <c r="K16" s="15">
        <v>0</v>
      </c>
      <c r="L16" s="14">
        <v>2</v>
      </c>
      <c r="M16" s="15">
        <v>0</v>
      </c>
      <c r="N16" s="14">
        <v>0</v>
      </c>
      <c r="O16" s="15">
        <v>0</v>
      </c>
      <c r="P16" s="14">
        <v>0</v>
      </c>
      <c r="Q16" s="53">
        <v>0</v>
      </c>
      <c r="R16" s="24">
        <f>F16+H16+J16+L16+N16+P16</f>
        <v>2</v>
      </c>
      <c r="S16" s="6">
        <f>G16+I16+K16+M16+O16+Q16</f>
        <v>0</v>
      </c>
      <c r="T16" s="25">
        <f>S16/R16</f>
        <v>0</v>
      </c>
      <c r="U16" s="3">
        <v>2</v>
      </c>
      <c r="V16" s="69">
        <f>U16/R16</f>
        <v>1</v>
      </c>
      <c r="W16" s="32">
        <v>0</v>
      </c>
      <c r="X16" s="7">
        <v>0</v>
      </c>
      <c r="Y16" s="7">
        <v>0</v>
      </c>
      <c r="Z16" s="33">
        <v>0</v>
      </c>
    </row>
    <row r="17" spans="1:26" ht="16.2" x14ac:dyDescent="0.25">
      <c r="A17" s="103" t="s">
        <v>42</v>
      </c>
      <c r="B17" s="39" t="s">
        <v>24</v>
      </c>
      <c r="C17" s="8">
        <f>SUM(IF(F17=0,0,1),IF(H17=0,0,1),IF(J17=0,0,1),IF(L17=0,0,1),IF(N17=0,0,1),IF(P17=0,0,1))</f>
        <v>1</v>
      </c>
      <c r="D17" s="6">
        <f>SUM(IF(G17=F17,1,0)+IF(G17*F17=2,0.5,0)+IF(G17*F17=6,1,0)+IF(F17=0,0,0)+IF(I17=H17,1,0)+IF(I17*H17=2,0.5,0)+IF(I17*H17=6,1,0)+IF(H17=0,0,0)+IF(K17=J17,1,0)+IF(K17*J17=2,0.5,0)+IF(K17*J17=6,1,0)+IF(J17=0,0,0)+IF(M17=L17,1,0)+IF(M17*L17=2,0.5,0)+IF(M17*L17=6,1,0)+IF(L17=0,0,0)+IF(O17=N17,1,0)+IF(O17*N17=2,0.5,0)+IF(O17*N17=6,1,0)+IF(N17=0,0,0)+IF(Q17=P17,1,0)+IF(Q17*P17=2,0.5,0)+IF(Q17*P17=6,1,0)+IF(P17=0,0,0))-SUM(IF(F17=0,1,0),IF(H17=0,1,0),IF(J17=0,1,0),IF(L17=0,1,0),IF(N17=0,1,0),IF(P17=0,1,0))</f>
        <v>0</v>
      </c>
      <c r="E17" s="36">
        <f>D17/C17</f>
        <v>0</v>
      </c>
      <c r="F17" s="9">
        <v>2</v>
      </c>
      <c r="G17" s="15">
        <v>0</v>
      </c>
      <c r="H17" s="14">
        <v>0</v>
      </c>
      <c r="I17" s="15">
        <v>0</v>
      </c>
      <c r="J17" s="14">
        <v>0</v>
      </c>
      <c r="K17" s="15">
        <v>0</v>
      </c>
      <c r="L17" s="14">
        <v>0</v>
      </c>
      <c r="M17" s="15">
        <v>0</v>
      </c>
      <c r="N17" s="14">
        <v>0</v>
      </c>
      <c r="O17" s="15">
        <v>0</v>
      </c>
      <c r="P17" s="14">
        <v>0</v>
      </c>
      <c r="Q17" s="53">
        <v>0</v>
      </c>
      <c r="R17" s="24">
        <f>F17+H17+J17+L17+N17+P17</f>
        <v>2</v>
      </c>
      <c r="S17" s="6">
        <f>G17+I17+K17+M17+O17+Q17</f>
        <v>0</v>
      </c>
      <c r="T17" s="25">
        <f>S17/R17</f>
        <v>0</v>
      </c>
      <c r="U17" s="3">
        <v>1</v>
      </c>
      <c r="V17" s="69">
        <f>U17/R17</f>
        <v>0.5</v>
      </c>
      <c r="W17" s="3">
        <v>3</v>
      </c>
      <c r="X17" s="49">
        <v>1</v>
      </c>
      <c r="Y17" s="49">
        <v>4</v>
      </c>
      <c r="Z17" s="50">
        <v>2</v>
      </c>
    </row>
    <row r="18" spans="1:26" ht="16.2" x14ac:dyDescent="0.25">
      <c r="A18" s="103" t="s">
        <v>43</v>
      </c>
      <c r="B18" s="39" t="s">
        <v>24</v>
      </c>
      <c r="C18" s="8">
        <f>SUM(IF(F18=0,0,1),IF(H18=0,0,1),IF(J18=0,0,1),IF(L18=0,0,1),IF(N18=0,0,1),IF(P18=0,0,1))</f>
        <v>3</v>
      </c>
      <c r="D18" s="6">
        <f>SUM(IF(G18=F18,1,0)+IF(G18*F18=2,0.5,0)+IF(G18*F18=6,1,0)+IF(F18=0,0,0)+IF(I18=H18,1,0)+IF(I18*H18=2,0.5,0)+IF(I18*H18=6,1,0)+IF(H18=0,0,0)+IF(K18=J18,1,0)+IF(K18*J18=2,0.5,0)+IF(K18*J18=6,1,0)+IF(J18=0,0,0)+IF(M18=L18,1,0)+IF(M18*L18=2,0.5,0)+IF(M18*L18=6,1,0)+IF(L18=0,0,0)+IF(O18=N18,1,0)+IF(O18*N18=2,0.5,0)+IF(O18*N18=6,1,0)+IF(N18=0,0,0)+IF(Q18=P18,1,0)+IF(Q18*P18=2,0.5,0)+IF(Q18*P18=6,1,0)+IF(P18=0,0,0))-SUM(IF(F18=0,1,0),IF(H18=0,1,0),IF(J18=0,1,0),IF(L18=0,1,0),IF(N18=0,1,0),IF(P18=0,1,0))</f>
        <v>0</v>
      </c>
      <c r="E18" s="36">
        <f>D18/C18</f>
        <v>0</v>
      </c>
      <c r="F18" s="9">
        <v>2</v>
      </c>
      <c r="G18" s="15">
        <v>0</v>
      </c>
      <c r="H18" s="14">
        <v>2</v>
      </c>
      <c r="I18" s="15">
        <v>0</v>
      </c>
      <c r="J18" s="14">
        <v>2</v>
      </c>
      <c r="K18" s="15">
        <v>0</v>
      </c>
      <c r="L18" s="14">
        <v>0</v>
      </c>
      <c r="M18" s="15">
        <v>0</v>
      </c>
      <c r="N18" s="14">
        <v>0</v>
      </c>
      <c r="O18" s="15">
        <v>0</v>
      </c>
      <c r="P18" s="14">
        <v>0</v>
      </c>
      <c r="Q18" s="53">
        <v>0</v>
      </c>
      <c r="R18" s="24">
        <f>F18+H18+J18+L18+N18+P18</f>
        <v>6</v>
      </c>
      <c r="S18" s="6">
        <f>G18+I18+K18+M18+O18+Q18</f>
        <v>0</v>
      </c>
      <c r="T18" s="25">
        <f>S18/R18</f>
        <v>0</v>
      </c>
      <c r="U18" s="3">
        <v>6</v>
      </c>
      <c r="V18" s="69">
        <f>U18/R18</f>
        <v>1</v>
      </c>
      <c r="W18" s="3">
        <v>3</v>
      </c>
      <c r="X18" s="49">
        <v>0</v>
      </c>
      <c r="Y18" s="49">
        <v>5</v>
      </c>
      <c r="Z18" s="50">
        <v>0</v>
      </c>
    </row>
    <row r="19" spans="1:26" ht="16.2" x14ac:dyDescent="0.25">
      <c r="A19" s="103" t="s">
        <v>44</v>
      </c>
      <c r="B19" s="39" t="s">
        <v>24</v>
      </c>
      <c r="C19" s="8">
        <f>SUM(IF(F19=0,0,1),IF(H19=0,0,1),IF(J19=0,0,1),IF(L19=0,0,1),IF(N19=0,0,1),IF(P19=0,0,1))</f>
        <v>4</v>
      </c>
      <c r="D19" s="6">
        <f>SUM(IF(G19=F19,1,0)+IF(G19*F19=2,0.5,0)+IF(G19*F19=6,1,0)+IF(F19=0,0,0)+IF(I19=H19,1,0)+IF(I19*H19=2,0.5,0)+IF(I19*H19=6,1,0)+IF(H19=0,0,0)+IF(K19=J19,1,0)+IF(K19*J19=2,0.5,0)+IF(K19*J19=6,1,0)+IF(J19=0,0,0)+IF(M19=L19,1,0)+IF(M19*L19=2,0.5,0)+IF(M19*L19=6,1,0)+IF(L19=0,0,0)+IF(O19=N19,1,0)+IF(O19*N19=2,0.5,0)+IF(O19*N19=6,1,0)+IF(N19=0,0,0)+IF(Q19=P19,1,0)+IF(Q19*P19=2,0.5,0)+IF(Q19*P19=6,1,0)+IF(P19=0,0,0))-SUM(IF(F19=0,1,0),IF(H19=0,1,0),IF(J19=0,1,0),IF(L19=0,1,0),IF(N19=0,1,0),IF(P19=0,1,0))</f>
        <v>0</v>
      </c>
      <c r="E19" s="36">
        <f>D19/C19</f>
        <v>0</v>
      </c>
      <c r="F19" s="9">
        <v>0</v>
      </c>
      <c r="G19" s="15">
        <v>0</v>
      </c>
      <c r="H19" s="14">
        <v>2</v>
      </c>
      <c r="I19" s="15">
        <v>0</v>
      </c>
      <c r="J19" s="14">
        <v>2</v>
      </c>
      <c r="K19" s="15">
        <v>0</v>
      </c>
      <c r="L19" s="14">
        <v>2</v>
      </c>
      <c r="M19" s="15">
        <v>0</v>
      </c>
      <c r="N19" s="14">
        <v>2</v>
      </c>
      <c r="O19" s="15">
        <v>0</v>
      </c>
      <c r="P19" s="14">
        <v>0</v>
      </c>
      <c r="Q19" s="53">
        <v>0</v>
      </c>
      <c r="R19" s="24">
        <f>F19+H19+J19+L19+N19+P19</f>
        <v>8</v>
      </c>
      <c r="S19" s="6">
        <f>G19+I19+K19+M19+O19+Q19</f>
        <v>0</v>
      </c>
      <c r="T19" s="25">
        <f>S19/R19</f>
        <v>0</v>
      </c>
      <c r="U19" s="3">
        <v>3</v>
      </c>
      <c r="V19" s="69">
        <f>U19/R19</f>
        <v>0.375</v>
      </c>
      <c r="W19" s="3">
        <v>4</v>
      </c>
      <c r="X19" s="49">
        <v>0</v>
      </c>
      <c r="Y19" s="49">
        <v>9</v>
      </c>
      <c r="Z19" s="50">
        <v>1</v>
      </c>
    </row>
    <row r="20" spans="1:26" ht="16.2" x14ac:dyDescent="0.25">
      <c r="A20" s="103">
        <v>1.1299999999999999</v>
      </c>
      <c r="B20" s="39" t="s">
        <v>24</v>
      </c>
      <c r="C20" s="8">
        <f>SUM(IF(F20=0,0,1),IF(H20=0,0,1),IF(J20=0,0,1),IF(L20=0,0,1),IF(N20=0,0,1),IF(P20=0,0,1))</f>
        <v>2</v>
      </c>
      <c r="D20" s="6">
        <f>SUM(IF(G20=F20,1,0)+IF(G20*F20=2,0.5,0)+IF(G20*F20=6,1,0)+IF(F20=0,0,0)+IF(I20=H20,1,0)+IF(I20*H20=2,0.5,0)+IF(I20*H20=6,1,0)+IF(H20=0,0,0)+IF(K20=J20,1,0)+IF(K20*J20=2,0.5,0)+IF(K20*J20=6,1,0)+IF(J20=0,0,0)+IF(M20=L20,1,0)+IF(M20*L20=2,0.5,0)+IF(M20*L20=6,1,0)+IF(L20=0,0,0)+IF(O20=N20,1,0)+IF(O20*N20=2,0.5,0)+IF(O20*N20=6,1,0)+IF(N20=0,0,0)+IF(Q20=P20,1,0)+IF(Q20*P20=2,0.5,0)+IF(Q20*P20=6,1,0)+IF(P20=0,0,0))-SUM(IF(F20=0,1,0),IF(H20=0,1,0),IF(J20=0,1,0),IF(L20=0,1,0),IF(N20=0,1,0),IF(P20=0,1,0))</f>
        <v>0</v>
      </c>
      <c r="E20" s="36">
        <f>D20/C20</f>
        <v>0</v>
      </c>
      <c r="F20" s="9">
        <v>0</v>
      </c>
      <c r="G20" s="15">
        <v>0</v>
      </c>
      <c r="H20" s="14">
        <v>0</v>
      </c>
      <c r="I20" s="15">
        <v>0</v>
      </c>
      <c r="J20" s="14">
        <v>0</v>
      </c>
      <c r="K20" s="15">
        <v>0</v>
      </c>
      <c r="L20" s="14">
        <v>0</v>
      </c>
      <c r="M20" s="15">
        <v>0</v>
      </c>
      <c r="N20" s="14">
        <v>2</v>
      </c>
      <c r="O20" s="15">
        <v>0</v>
      </c>
      <c r="P20" s="14">
        <v>2</v>
      </c>
      <c r="Q20" s="53">
        <v>0</v>
      </c>
      <c r="R20" s="24">
        <f>F20+H20+J20+L20+N20+P20</f>
        <v>4</v>
      </c>
      <c r="S20" s="6">
        <f>G20+I20+K20+M20+O20+Q20</f>
        <v>0</v>
      </c>
      <c r="T20" s="25">
        <f>S20/R20</f>
        <v>0</v>
      </c>
      <c r="U20" s="3">
        <v>2</v>
      </c>
      <c r="V20" s="69">
        <f>U20/R20</f>
        <v>0.5</v>
      </c>
      <c r="W20" s="3">
        <v>0</v>
      </c>
      <c r="X20" s="49">
        <v>0</v>
      </c>
      <c r="Y20" s="49">
        <v>0</v>
      </c>
      <c r="Z20" s="50">
        <v>0</v>
      </c>
    </row>
    <row r="21" spans="1:26" ht="16.2" x14ac:dyDescent="0.25">
      <c r="A21" s="103" t="s">
        <v>49</v>
      </c>
      <c r="B21" s="70" t="s">
        <v>24</v>
      </c>
      <c r="C21" s="8">
        <f>SUM(IF(F21=0,0,1),IF(H21=0,0,1),IF(J21=0,0,1),IF(L21=0,0,1),IF(N21=0,0,1),IF(P21=0,0,1))</f>
        <v>3</v>
      </c>
      <c r="D21" s="6">
        <f>SUM(IF(G21=F21,1,0)+IF(G21*F21=2,0.5,0)+IF(G21*F21=6,1,0)+IF(F21=0,0,0)+IF(I21=H21,1,0)+IF(I21*H21=2,0.5,0)+IF(I21*H21=6,1,0)+IF(H21=0,0,0)+IF(K21=J21,1,0)+IF(K21*J21=2,0.5,0)+IF(K21*J21=6,1,0)+IF(J21=0,0,0)+IF(M21=L21,1,0)+IF(M21*L21=2,0.5,0)+IF(M21*L21=6,1,0)+IF(L21=0,0,0)+IF(O21=N21,1,0)+IF(O21*N21=2,0.5,0)+IF(O21*N21=6,1,0)+IF(N21=0,0,0)+IF(Q21=P21,1,0)+IF(Q21*P21=2,0.5,0)+IF(Q21*P21=6,1,0)+IF(P21=0,0,0))-SUM(IF(F21=0,1,0),IF(H21=0,1,0),IF(J21=0,1,0),IF(L21=0,1,0),IF(N21=0,1,0),IF(P21=0,1,0))</f>
        <v>0</v>
      </c>
      <c r="E21" s="36">
        <f>D21/C21</f>
        <v>0</v>
      </c>
      <c r="F21" s="9">
        <v>0</v>
      </c>
      <c r="G21" s="15">
        <v>0</v>
      </c>
      <c r="H21" s="14">
        <v>2</v>
      </c>
      <c r="I21" s="15">
        <v>0</v>
      </c>
      <c r="J21" s="14">
        <v>2</v>
      </c>
      <c r="K21" s="15">
        <v>0</v>
      </c>
      <c r="L21" s="14">
        <v>2</v>
      </c>
      <c r="M21" s="15">
        <v>0</v>
      </c>
      <c r="N21" s="14">
        <v>0</v>
      </c>
      <c r="O21" s="15">
        <v>0</v>
      </c>
      <c r="P21" s="14">
        <v>0</v>
      </c>
      <c r="Q21" s="53">
        <v>0</v>
      </c>
      <c r="R21" s="24">
        <f>F21+H21+J21+L21+N21+P21</f>
        <v>6</v>
      </c>
      <c r="S21" s="6">
        <f>G21+I21+K21+M21+O21+Q21</f>
        <v>0</v>
      </c>
      <c r="T21" s="25">
        <f>S21/R21</f>
        <v>0</v>
      </c>
      <c r="U21" s="3">
        <v>3</v>
      </c>
      <c r="V21" s="69">
        <f>U21/R21</f>
        <v>0.5</v>
      </c>
      <c r="W21" s="3">
        <v>0</v>
      </c>
      <c r="X21" s="49">
        <v>0</v>
      </c>
      <c r="Y21" s="49">
        <v>0</v>
      </c>
      <c r="Z21" s="50">
        <v>0</v>
      </c>
    </row>
    <row r="22" spans="1:26" ht="16.2" x14ac:dyDescent="0.25">
      <c r="A22" s="103" t="s">
        <v>55</v>
      </c>
      <c r="B22" s="70" t="s">
        <v>25</v>
      </c>
      <c r="C22" s="8">
        <f>SUM(IF(F22=0,0,1),IF(H22=0,0,1),IF(J22=0,0,1),IF(L22=0,0,1),IF(N22=0,0,1),IF(P22=0,0,1))</f>
        <v>6</v>
      </c>
      <c r="D22" s="6">
        <f>SUM(IF(G22=F22,1,0)+IF(G22*F22=2,0.5,0)+IF(G22*F22=6,1,0)+IF(F22=0,0,0)+IF(I22=H22,1,0)+IF(I22*H22=2,0.5,0)+IF(I22*H22=6,1,0)+IF(H22=0,0,0)+IF(K22=J22,1,0)+IF(K22*J22=2,0.5,0)+IF(K22*J22=6,1,0)+IF(J22=0,0,0)+IF(M22=L22,1,0)+IF(M22*L22=2,0.5,0)+IF(M22*L22=6,1,0)+IF(L22=0,0,0)+IF(O22=N22,1,0)+IF(O22*N22=2,0.5,0)+IF(O22*N22=6,1,0)+IF(N22=0,0,0)+IF(Q22=P22,1,0)+IF(Q22*P22=2,0.5,0)+IF(Q22*P22=6,1,0)+IF(P22=0,0,0))-SUM(IF(F22=0,1,0),IF(H22=0,1,0),IF(J22=0,1,0),IF(L22=0,1,0),IF(N22=0,1,0),IF(P22=0,1,0))</f>
        <v>6</v>
      </c>
      <c r="E22" s="36">
        <f>D22/C22</f>
        <v>1</v>
      </c>
      <c r="F22" s="9">
        <v>2</v>
      </c>
      <c r="G22" s="15">
        <v>2</v>
      </c>
      <c r="H22" s="14">
        <v>2</v>
      </c>
      <c r="I22" s="15">
        <v>2</v>
      </c>
      <c r="J22" s="14">
        <v>2</v>
      </c>
      <c r="K22" s="15">
        <v>2</v>
      </c>
      <c r="L22" s="14">
        <v>3</v>
      </c>
      <c r="M22" s="15">
        <v>2</v>
      </c>
      <c r="N22" s="14">
        <v>2</v>
      </c>
      <c r="O22" s="15">
        <v>2</v>
      </c>
      <c r="P22" s="14">
        <v>2</v>
      </c>
      <c r="Q22" s="53">
        <v>2</v>
      </c>
      <c r="R22" s="24">
        <f>F22+H22+J22+L22+N22+P22</f>
        <v>13</v>
      </c>
      <c r="S22" s="6">
        <f>G22+I22+K22+M22+O22+Q22</f>
        <v>12</v>
      </c>
      <c r="T22" s="25">
        <f>S22/R22</f>
        <v>0.92307692307692313</v>
      </c>
      <c r="U22" s="3">
        <v>13</v>
      </c>
      <c r="V22" s="69">
        <f>U22/R22</f>
        <v>1</v>
      </c>
      <c r="W22" s="3">
        <v>6</v>
      </c>
      <c r="X22" s="49">
        <v>5</v>
      </c>
      <c r="Y22" s="49">
        <v>16</v>
      </c>
      <c r="Z22" s="50">
        <v>10</v>
      </c>
    </row>
    <row r="23" spans="1:26" ht="16.2" x14ac:dyDescent="0.25">
      <c r="A23" s="103" t="s">
        <v>52</v>
      </c>
      <c r="B23" s="39" t="s">
        <v>25</v>
      </c>
      <c r="C23" s="8">
        <f>SUM(IF(F23=0,0,1),IF(H23=0,0,1),IF(J23=0,0,1),IF(L23=0,0,1),IF(N23=0,0,1),IF(P23=0,0,1))</f>
        <v>3</v>
      </c>
      <c r="D23" s="6">
        <f>SUM(IF(G23=F23,1,0)+IF(G23*F23=2,0.5,0)+IF(G23*F23=6,1,0)+IF(F23=0,0,0)+IF(I23=H23,1,0)+IF(I23*H23=2,0.5,0)+IF(I23*H23=6,1,0)+IF(H23=0,0,0)+IF(K23=J23,1,0)+IF(K23*J23=2,0.5,0)+IF(K23*J23=6,1,0)+IF(J23=0,0,0)+IF(M23=L23,1,0)+IF(M23*L23=2,0.5,0)+IF(M23*L23=6,1,0)+IF(L23=0,0,0)+IF(O23=N23,1,0)+IF(O23*N23=2,0.5,0)+IF(O23*N23=6,1,0)+IF(N23=0,0,0)+IF(Q23=P23,1,0)+IF(Q23*P23=2,0.5,0)+IF(Q23*P23=6,1,0)+IF(P23=0,0,0))-SUM(IF(F23=0,1,0),IF(H23=0,1,0),IF(J23=0,1,0),IF(L23=0,1,0),IF(N23=0,1,0),IF(P23=0,1,0))</f>
        <v>2</v>
      </c>
      <c r="E23" s="36">
        <f>D23/C23</f>
        <v>0.66666666666666663</v>
      </c>
      <c r="F23" s="9">
        <v>2</v>
      </c>
      <c r="G23" s="15">
        <v>2</v>
      </c>
      <c r="H23" s="14">
        <v>3</v>
      </c>
      <c r="I23" s="15">
        <v>1</v>
      </c>
      <c r="J23" s="14">
        <v>2</v>
      </c>
      <c r="K23" s="15">
        <v>2</v>
      </c>
      <c r="L23" s="14">
        <v>0</v>
      </c>
      <c r="M23" s="15">
        <v>0</v>
      </c>
      <c r="N23" s="14">
        <v>0</v>
      </c>
      <c r="O23" s="15">
        <v>0</v>
      </c>
      <c r="P23" s="14">
        <v>0</v>
      </c>
      <c r="Q23" s="53">
        <v>0</v>
      </c>
      <c r="R23" s="24">
        <f>F23+H23+J23+L23+N23+P23</f>
        <v>7</v>
      </c>
      <c r="S23" s="6">
        <f>G23+I23+K23+M23+O23+Q23</f>
        <v>5</v>
      </c>
      <c r="T23" s="25">
        <f>S23/R23</f>
        <v>0.7142857142857143</v>
      </c>
      <c r="U23" s="3">
        <v>7</v>
      </c>
      <c r="V23" s="69">
        <f>U23/R23</f>
        <v>1</v>
      </c>
      <c r="W23" s="3">
        <v>6</v>
      </c>
      <c r="X23" s="49">
        <v>4</v>
      </c>
      <c r="Y23" s="49">
        <v>14</v>
      </c>
      <c r="Z23" s="50">
        <v>9</v>
      </c>
    </row>
    <row r="24" spans="1:26" ht="16.2" x14ac:dyDescent="0.25">
      <c r="A24" s="103" t="s">
        <v>58</v>
      </c>
      <c r="B24" s="39" t="s">
        <v>25</v>
      </c>
      <c r="C24" s="8">
        <f>SUM(IF(F24=0,0,1),IF(H24=0,0,1),IF(J24=0,0,1),IF(L24=0,0,1),IF(N24=0,0,1),IF(P24=0,0,1))</f>
        <v>6</v>
      </c>
      <c r="D24" s="6">
        <f>SUM(IF(G24=F24,1,0)+IF(G24*F24=2,0.5,0)+IF(G24*F24=6,1,0)+IF(F24=0,0,0)+IF(I24=H24,1,0)+IF(I24*H24=2,0.5,0)+IF(I24*H24=6,1,0)+IF(H24=0,0,0)+IF(K24=J24,1,0)+IF(K24*J24=2,0.5,0)+IF(K24*J24=6,1,0)+IF(J24=0,0,0)+IF(M24=L24,1,0)+IF(M24*L24=2,0.5,0)+IF(M24*L24=6,1,0)+IF(L24=0,0,0)+IF(O24=N24,1,0)+IF(O24*N24=2,0.5,0)+IF(O24*N24=6,1,0)+IF(N24=0,0,0)+IF(Q24=P24,1,0)+IF(Q24*P24=2,0.5,0)+IF(Q24*P24=6,1,0)+IF(P24=0,0,0))-SUM(IF(F24=0,1,0),IF(H24=0,1,0),IF(J24=0,1,0),IF(L24=0,1,0),IF(N24=0,1,0),IF(P24=0,1,0))</f>
        <v>4</v>
      </c>
      <c r="E24" s="36">
        <f>D24/C24</f>
        <v>0.66666666666666663</v>
      </c>
      <c r="F24" s="9">
        <v>2</v>
      </c>
      <c r="G24" s="15">
        <v>2</v>
      </c>
      <c r="H24" s="14">
        <v>2</v>
      </c>
      <c r="I24" s="15">
        <v>2</v>
      </c>
      <c r="J24" s="14">
        <v>3</v>
      </c>
      <c r="K24" s="15">
        <v>1</v>
      </c>
      <c r="L24" s="14">
        <v>2</v>
      </c>
      <c r="M24" s="15">
        <v>2</v>
      </c>
      <c r="N24" s="14">
        <v>2</v>
      </c>
      <c r="O24" s="15">
        <v>0</v>
      </c>
      <c r="P24" s="14">
        <v>2</v>
      </c>
      <c r="Q24" s="53">
        <v>2</v>
      </c>
      <c r="R24" s="24">
        <f>F24+H24+J24+L24+N24+P24</f>
        <v>13</v>
      </c>
      <c r="S24" s="6">
        <f>G24+I24+K24+M24+O24+Q24</f>
        <v>9</v>
      </c>
      <c r="T24" s="25">
        <f>S24/R24</f>
        <v>0.69230769230769229</v>
      </c>
      <c r="U24" s="3">
        <v>13</v>
      </c>
      <c r="V24" s="69">
        <f>U24/R24</f>
        <v>1</v>
      </c>
      <c r="W24" s="3">
        <v>5</v>
      </c>
      <c r="X24" s="49">
        <v>3</v>
      </c>
      <c r="Y24" s="49">
        <v>15</v>
      </c>
      <c r="Z24" s="50">
        <v>8</v>
      </c>
    </row>
    <row r="25" spans="1:26" ht="16.2" x14ac:dyDescent="0.25">
      <c r="A25" s="103" t="s">
        <v>74</v>
      </c>
      <c r="B25" s="39" t="s">
        <v>25</v>
      </c>
      <c r="C25" s="8">
        <f>SUM(IF(F25=0,0,1),IF(H25=0,0,1),IF(J25=0,0,1),IF(L25=0,0,1),IF(N25=0,0,1),IF(P25=0,0,1))</f>
        <v>6</v>
      </c>
      <c r="D25" s="6">
        <f>SUM(IF(G25=F25,1,0)+IF(G25*F25=2,0.5,0)+IF(G25*F25=6,1,0)+IF(F25=0,0,0)+IF(I25=H25,1,0)+IF(I25*H25=2,0.5,0)+IF(I25*H25=6,1,0)+IF(H25=0,0,0)+IF(K25=J25,1,0)+IF(K25*J25=2,0.5,0)+IF(K25*J25=6,1,0)+IF(J25=0,0,0)+IF(M25=L25,1,0)+IF(M25*L25=2,0.5,0)+IF(M25*L25=6,1,0)+IF(L25=0,0,0)+IF(O25=N25,1,0)+IF(O25*N25=2,0.5,0)+IF(O25*N25=6,1,0)+IF(N25=0,0,0)+IF(Q25=P25,1,0)+IF(Q25*P25=2,0.5,0)+IF(Q25*P25=6,1,0)+IF(P25=0,0,0))-SUM(IF(F25=0,1,0),IF(H25=0,1,0),IF(J25=0,1,0),IF(L25=0,1,0),IF(N25=0,1,0),IF(P25=0,1,0))</f>
        <v>4</v>
      </c>
      <c r="E25" s="36">
        <f>D25/C25</f>
        <v>0.66666666666666663</v>
      </c>
      <c r="F25" s="9">
        <v>2</v>
      </c>
      <c r="G25" s="15">
        <v>2</v>
      </c>
      <c r="H25" s="14">
        <v>3</v>
      </c>
      <c r="I25" s="15">
        <v>2</v>
      </c>
      <c r="J25" s="14">
        <v>3</v>
      </c>
      <c r="K25" s="15">
        <v>2</v>
      </c>
      <c r="L25" s="14">
        <v>3</v>
      </c>
      <c r="M25" s="15">
        <v>1</v>
      </c>
      <c r="N25" s="14">
        <v>3</v>
      </c>
      <c r="O25" s="15">
        <v>1</v>
      </c>
      <c r="P25" s="14">
        <v>2</v>
      </c>
      <c r="Q25" s="53">
        <v>2</v>
      </c>
      <c r="R25" s="24">
        <f>F25+H25+J25+L25+N25+P25</f>
        <v>16</v>
      </c>
      <c r="S25" s="6">
        <f>G25+I25+K25+M25+O25+Q25</f>
        <v>10</v>
      </c>
      <c r="T25" s="25">
        <f>S25/R25</f>
        <v>0.625</v>
      </c>
      <c r="U25" s="3">
        <v>16</v>
      </c>
      <c r="V25" s="69">
        <f>U25/R25</f>
        <v>1</v>
      </c>
      <c r="W25" s="3">
        <v>0</v>
      </c>
      <c r="X25" s="49">
        <v>0</v>
      </c>
      <c r="Y25" s="49">
        <v>0</v>
      </c>
      <c r="Z25" s="50">
        <v>0</v>
      </c>
    </row>
    <row r="26" spans="1:26" ht="16.2" x14ac:dyDescent="0.25">
      <c r="A26" s="103" t="s">
        <v>51</v>
      </c>
      <c r="B26" s="39" t="s">
        <v>25</v>
      </c>
      <c r="C26" s="8">
        <f>SUM(IF(F26=0,0,1),IF(H26=0,0,1),IF(J26=0,0,1),IF(L26=0,0,1),IF(N26=0,0,1),IF(P26=0,0,1))</f>
        <v>5</v>
      </c>
      <c r="D26" s="6">
        <f>SUM(IF(G26=F26,1,0)+IF(G26*F26=2,0.5,0)+IF(G26*F26=6,1,0)+IF(F26=0,0,0)+IF(I26=H26,1,0)+IF(I26*H26=2,0.5,0)+IF(I26*H26=6,1,0)+IF(H26=0,0,0)+IF(K26=J26,1,0)+IF(K26*J26=2,0.5,0)+IF(K26*J26=6,1,0)+IF(J26=0,0,0)+IF(M26=L26,1,0)+IF(M26*L26=2,0.5,0)+IF(M26*L26=6,1,0)+IF(L26=0,0,0)+IF(O26=N26,1,0)+IF(O26*N26=2,0.5,0)+IF(O26*N26=6,1,0)+IF(N26=0,0,0)+IF(Q26=P26,1,0)+IF(Q26*P26=2,0.5,0)+IF(Q26*P26=6,1,0)+IF(P26=0,0,0))-SUM(IF(F26=0,1,0),IF(H26=0,1,0),IF(J26=0,1,0),IF(L26=0,1,0),IF(N26=0,1,0),IF(P26=0,1,0))</f>
        <v>4</v>
      </c>
      <c r="E26" s="36">
        <f>D26/C26</f>
        <v>0.8</v>
      </c>
      <c r="F26" s="9">
        <v>0</v>
      </c>
      <c r="G26" s="15">
        <v>0</v>
      </c>
      <c r="H26" s="14">
        <v>3</v>
      </c>
      <c r="I26" s="15">
        <v>2</v>
      </c>
      <c r="J26" s="14">
        <v>2</v>
      </c>
      <c r="K26" s="15">
        <v>0</v>
      </c>
      <c r="L26" s="14">
        <v>3</v>
      </c>
      <c r="M26" s="15">
        <v>2</v>
      </c>
      <c r="N26" s="14">
        <v>3</v>
      </c>
      <c r="O26" s="15">
        <v>2</v>
      </c>
      <c r="P26" s="14">
        <v>2</v>
      </c>
      <c r="Q26" s="53">
        <v>2</v>
      </c>
      <c r="R26" s="24">
        <f>F26+H26+J26+L26+N26+P26</f>
        <v>13</v>
      </c>
      <c r="S26" s="6">
        <f>G26+I26+K26+M26+O26+Q26</f>
        <v>8</v>
      </c>
      <c r="T26" s="25">
        <f>S26/R26</f>
        <v>0.61538461538461542</v>
      </c>
      <c r="U26" s="3">
        <v>12</v>
      </c>
      <c r="V26" s="69">
        <f>U26/R26</f>
        <v>0.92307692307692313</v>
      </c>
      <c r="W26" s="3">
        <v>5</v>
      </c>
      <c r="X26" s="49">
        <v>2.5</v>
      </c>
      <c r="Y26" s="49">
        <v>15</v>
      </c>
      <c r="Z26" s="50">
        <v>8</v>
      </c>
    </row>
    <row r="27" spans="1:26" ht="16.2" x14ac:dyDescent="0.25">
      <c r="A27" s="103" t="s">
        <v>59</v>
      </c>
      <c r="B27" s="39" t="s">
        <v>25</v>
      </c>
      <c r="C27" s="8">
        <f>SUM(IF(F27=0,0,1),IF(H27=0,0,1),IF(J27=0,0,1),IF(L27=0,0,1),IF(N27=0,0,1),IF(P27=0,0,1))</f>
        <v>6</v>
      </c>
      <c r="D27" s="6">
        <f>SUM(IF(G27=F27,1,0)+IF(G27*F27=2,0.5,0)+IF(G27*F27=6,1,0)+IF(F27=0,0,0)+IF(I27=H27,1,0)+IF(I27*H27=2,0.5,0)+IF(I27*H27=6,1,0)+IF(H27=0,0,0)+IF(K27=J27,1,0)+IF(K27*J27=2,0.5,0)+IF(K27*J27=6,1,0)+IF(J27=0,0,0)+IF(M27=L27,1,0)+IF(M27*L27=2,0.5,0)+IF(M27*L27=6,1,0)+IF(L27=0,0,0)+IF(O27=N27,1,0)+IF(O27*N27=2,0.5,0)+IF(O27*N27=6,1,0)+IF(N27=0,0,0)+IF(Q27=P27,1,0)+IF(Q27*P27=2,0.5,0)+IF(Q27*P27=6,1,0)+IF(P27=0,0,0))-SUM(IF(F27=0,1,0),IF(H27=0,1,0),IF(J27=0,1,0),IF(L27=0,1,0),IF(N27=0,1,0),IF(P27=0,1,0))</f>
        <v>3</v>
      </c>
      <c r="E27" s="36">
        <f>D27/C27</f>
        <v>0.5</v>
      </c>
      <c r="F27" s="9">
        <v>2</v>
      </c>
      <c r="G27" s="15">
        <v>2</v>
      </c>
      <c r="H27" s="14">
        <v>2</v>
      </c>
      <c r="I27" s="15">
        <v>0</v>
      </c>
      <c r="J27" s="14">
        <v>3</v>
      </c>
      <c r="K27" s="15">
        <v>2</v>
      </c>
      <c r="L27" s="14">
        <v>3</v>
      </c>
      <c r="M27" s="15">
        <v>1</v>
      </c>
      <c r="N27" s="14">
        <v>3</v>
      </c>
      <c r="O27" s="15">
        <v>2</v>
      </c>
      <c r="P27" s="14">
        <v>2</v>
      </c>
      <c r="Q27" s="53">
        <v>0</v>
      </c>
      <c r="R27" s="24">
        <f>F27+H27+J27+L27+N27+P27</f>
        <v>15</v>
      </c>
      <c r="S27" s="6">
        <f>G27+I27+K27+M27+O27+Q27</f>
        <v>7</v>
      </c>
      <c r="T27" s="25">
        <f>S27/R27</f>
        <v>0.46666666666666667</v>
      </c>
      <c r="U27" s="3">
        <v>5</v>
      </c>
      <c r="V27" s="69">
        <f>U27/R27</f>
        <v>0.33333333333333331</v>
      </c>
      <c r="W27" s="3">
        <v>5</v>
      </c>
      <c r="X27" s="49">
        <v>2</v>
      </c>
      <c r="Y27" s="49">
        <v>13</v>
      </c>
      <c r="Z27" s="50">
        <v>6</v>
      </c>
    </row>
    <row r="28" spans="1:26" ht="16.2" x14ac:dyDescent="0.25">
      <c r="A28" s="103" t="s">
        <v>53</v>
      </c>
      <c r="B28" s="39" t="s">
        <v>25</v>
      </c>
      <c r="C28" s="8">
        <f>SUM(IF(F28=0,0,1),IF(H28=0,0,1),IF(J28=0,0,1),IF(L28=0,0,1),IF(N28=0,0,1),IF(P28=0,0,1))</f>
        <v>6</v>
      </c>
      <c r="D28" s="6">
        <f>SUM(IF(G28=F28,1,0)+IF(G28*F28=2,0.5,0)+IF(G28*F28=6,1,0)+IF(F28=0,0,0)+IF(I28=H28,1,0)+IF(I28*H28=2,0.5,0)+IF(I28*H28=6,1,0)+IF(H28=0,0,0)+IF(K28=J28,1,0)+IF(K28*J28=2,0.5,0)+IF(K28*J28=6,1,0)+IF(J28=0,0,0)+IF(M28=L28,1,0)+IF(M28*L28=2,0.5,0)+IF(M28*L28=6,1,0)+IF(L28=0,0,0)+IF(O28=N28,1,0)+IF(O28*N28=2,0.5,0)+IF(O28*N28=6,1,0)+IF(N28=0,0,0)+IF(Q28=P28,1,0)+IF(Q28*P28=2,0.5,0)+IF(Q28*P28=6,1,0)+IF(P28=0,0,0))-SUM(IF(F28=0,1,0),IF(H28=0,1,0),IF(J28=0,1,0),IF(L28=0,1,0),IF(N28=0,1,0),IF(P28=0,1,0))</f>
        <v>3</v>
      </c>
      <c r="E28" s="36">
        <f>D28/C28</f>
        <v>0.5</v>
      </c>
      <c r="F28" s="9">
        <v>2</v>
      </c>
      <c r="G28" s="15">
        <v>0</v>
      </c>
      <c r="H28" s="14">
        <v>2</v>
      </c>
      <c r="I28" s="15">
        <v>0</v>
      </c>
      <c r="J28" s="14">
        <v>2</v>
      </c>
      <c r="K28" s="15">
        <v>0</v>
      </c>
      <c r="L28" s="14">
        <v>2</v>
      </c>
      <c r="M28" s="15">
        <v>2</v>
      </c>
      <c r="N28" s="14">
        <v>2</v>
      </c>
      <c r="O28" s="15">
        <v>2</v>
      </c>
      <c r="P28" s="14">
        <v>3</v>
      </c>
      <c r="Q28" s="53">
        <v>2</v>
      </c>
      <c r="R28" s="24">
        <f>F28+H28+J28+L28+N28+P28</f>
        <v>13</v>
      </c>
      <c r="S28" s="6">
        <f>G28+I28+K28+M28+O28+Q28</f>
        <v>6</v>
      </c>
      <c r="T28" s="25">
        <f>S28/R28</f>
        <v>0.46153846153846156</v>
      </c>
      <c r="U28" s="3">
        <v>13</v>
      </c>
      <c r="V28" s="69">
        <f>U28/R28</f>
        <v>1</v>
      </c>
      <c r="W28" s="3">
        <v>0</v>
      </c>
      <c r="X28" s="49">
        <v>0</v>
      </c>
      <c r="Y28" s="49">
        <v>0</v>
      </c>
      <c r="Z28" s="50">
        <v>0</v>
      </c>
    </row>
    <row r="29" spans="1:26" ht="16.2" x14ac:dyDescent="0.25">
      <c r="A29" s="103" t="s">
        <v>56</v>
      </c>
      <c r="B29" s="39" t="s">
        <v>25</v>
      </c>
      <c r="C29" s="8">
        <f>SUM(IF(F29=0,0,1),IF(H29=0,0,1),IF(J29=0,0,1),IF(L29=0,0,1),IF(N29=0,0,1),IF(P29=0,0,1))</f>
        <v>5</v>
      </c>
      <c r="D29" s="6">
        <f>SUM(IF(G29=F29,1,0)+IF(G29*F29=2,0.5,0)+IF(G29*F29=6,1,0)+IF(F29=0,0,0)+IF(I29=H29,1,0)+IF(I29*H29=2,0.5,0)+IF(I29*H29=6,1,0)+IF(H29=0,0,0)+IF(K29=J29,1,0)+IF(K29*J29=2,0.5,0)+IF(K29*J29=6,1,0)+IF(J29=0,0,0)+IF(M29=L29,1,0)+IF(M29*L29=2,0.5,0)+IF(M29*L29=6,1,0)+IF(L29=0,0,0)+IF(O29=N29,1,0)+IF(O29*N29=2,0.5,0)+IF(O29*N29=6,1,0)+IF(N29=0,0,0)+IF(Q29=P29,1,0)+IF(Q29*P29=2,0.5,0)+IF(Q29*P29=6,1,0)+IF(P29=0,0,0))-SUM(IF(F29=0,1,0),IF(H29=0,1,0),IF(J29=0,1,0),IF(L29=0,1,0),IF(N29=0,1,0),IF(P29=0,1,0))</f>
        <v>2</v>
      </c>
      <c r="E29" s="36">
        <f>D29/C29</f>
        <v>0.4</v>
      </c>
      <c r="F29" s="9">
        <v>2</v>
      </c>
      <c r="G29" s="15">
        <v>0</v>
      </c>
      <c r="H29" s="14">
        <v>0</v>
      </c>
      <c r="I29" s="15">
        <v>0</v>
      </c>
      <c r="J29" s="14">
        <v>2</v>
      </c>
      <c r="K29" s="15">
        <v>2</v>
      </c>
      <c r="L29" s="14">
        <v>2</v>
      </c>
      <c r="M29" s="15">
        <v>2</v>
      </c>
      <c r="N29" s="14">
        <v>3</v>
      </c>
      <c r="O29" s="15">
        <v>1</v>
      </c>
      <c r="P29" s="14">
        <v>2</v>
      </c>
      <c r="Q29" s="53">
        <v>0</v>
      </c>
      <c r="R29" s="24">
        <f>F29+H29+J29+L29+N29+P29</f>
        <v>11</v>
      </c>
      <c r="S29" s="6">
        <f>G29+I29+K29+M29+O29+Q29</f>
        <v>5</v>
      </c>
      <c r="T29" s="25">
        <f>S29/R29</f>
        <v>0.45454545454545453</v>
      </c>
      <c r="U29" s="3">
        <v>10</v>
      </c>
      <c r="V29" s="69">
        <f>U29/R29</f>
        <v>0.90909090909090906</v>
      </c>
      <c r="W29" s="3">
        <v>3</v>
      </c>
      <c r="X29" s="75">
        <v>2</v>
      </c>
      <c r="Y29" s="75">
        <v>8</v>
      </c>
      <c r="Z29" s="76">
        <v>5</v>
      </c>
    </row>
    <row r="30" spans="1:26" ht="16.2" x14ac:dyDescent="0.25">
      <c r="A30" s="103" t="s">
        <v>60</v>
      </c>
      <c r="B30" s="39" t="s">
        <v>25</v>
      </c>
      <c r="C30" s="8">
        <f>SUM(IF(F30=0,0,1),IF(H30=0,0,1),IF(J30=0,0,1),IF(L30=0,0,1),IF(N30=0,0,1),IF(P30=0,0,1))</f>
        <v>5</v>
      </c>
      <c r="D30" s="6">
        <f>SUM(IF(G30=F30,1,0)+IF(G30*F30=2,0.5,0)+IF(G30*F30=6,1,0)+IF(F30=0,0,0)+IF(I30=H30,1,0)+IF(I30*H30=2,0.5,0)+IF(I30*H30=6,1,0)+IF(H30=0,0,0)+IF(K30=J30,1,0)+IF(K30*J30=2,0.5,0)+IF(K30*J30=6,1,0)+IF(J30=0,0,0)+IF(M30=L30,1,0)+IF(M30*L30=2,0.5,0)+IF(M30*L30=6,1,0)+IF(L30=0,0,0)+IF(O30=N30,1,0)+IF(O30*N30=2,0.5,0)+IF(O30*N30=6,1,0)+IF(N30=0,0,0)+IF(Q30=P30,1,0)+IF(Q30*P30=2,0.5,0)+IF(Q30*P30=6,1,0)+IF(P30=0,0,0))-SUM(IF(F30=0,1,0),IF(H30=0,1,0),IF(J30=0,1,0),IF(L30=0,1,0),IF(N30=0,1,0),IF(P30=0,1,0))</f>
        <v>2</v>
      </c>
      <c r="E30" s="36">
        <f>D30/C30</f>
        <v>0.4</v>
      </c>
      <c r="F30" s="9">
        <v>2</v>
      </c>
      <c r="G30" s="15">
        <v>0</v>
      </c>
      <c r="H30" s="14">
        <v>2</v>
      </c>
      <c r="I30" s="15">
        <v>2</v>
      </c>
      <c r="J30" s="14">
        <v>2</v>
      </c>
      <c r="K30" s="15">
        <v>0</v>
      </c>
      <c r="L30" s="14">
        <v>2</v>
      </c>
      <c r="M30" s="15">
        <v>2</v>
      </c>
      <c r="N30" s="14">
        <v>2</v>
      </c>
      <c r="O30" s="15">
        <v>0</v>
      </c>
      <c r="P30" s="14">
        <v>0</v>
      </c>
      <c r="Q30" s="53">
        <v>0</v>
      </c>
      <c r="R30" s="24">
        <f>F30+H30+J30+L30+N30+P30</f>
        <v>10</v>
      </c>
      <c r="S30" s="6">
        <f>G30+I30+K30+M30+O30+Q30</f>
        <v>4</v>
      </c>
      <c r="T30" s="25">
        <f>S30/R30</f>
        <v>0.4</v>
      </c>
      <c r="U30" s="3">
        <v>9</v>
      </c>
      <c r="V30" s="69">
        <f>U30/R30</f>
        <v>0.9</v>
      </c>
      <c r="W30" s="3">
        <v>0</v>
      </c>
      <c r="X30" s="49">
        <v>0</v>
      </c>
      <c r="Y30" s="49">
        <v>0</v>
      </c>
      <c r="Z30" s="50">
        <v>0</v>
      </c>
    </row>
    <row r="31" spans="1:26" ht="16.2" x14ac:dyDescent="0.25">
      <c r="A31" s="103" t="s">
        <v>47</v>
      </c>
      <c r="B31" s="70" t="s">
        <v>25</v>
      </c>
      <c r="C31" s="8">
        <f>SUM(IF(F31=0,0,1),IF(H31=0,0,1),IF(J31=0,0,1),IF(L31=0,0,1),IF(N31=0,0,1),IF(P31=0,0,1))</f>
        <v>6</v>
      </c>
      <c r="D31" s="6">
        <f>SUM(IF(G31=F31,1,0)+IF(G31*F31=2,0.5,0)+IF(G31*F31=6,1,0)+IF(F31=0,0,0)+IF(I31=H31,1,0)+IF(I31*H31=2,0.5,0)+IF(I31*H31=6,1,0)+IF(H31=0,0,0)+IF(K31=J31,1,0)+IF(K31*J31=2,0.5,0)+IF(K31*J31=6,1,0)+IF(J31=0,0,0)+IF(M31=L31,1,0)+IF(M31*L31=2,0.5,0)+IF(M31*L31=6,1,0)+IF(L31=0,0,0)+IF(O31=N31,1,0)+IF(O31*N31=2,0.5,0)+IF(O31*N31=6,1,0)+IF(N31=0,0,0)+IF(Q31=P31,1,0)+IF(Q31*P31=2,0.5,0)+IF(Q31*P31=6,1,0)+IF(P31=0,0,0))-SUM(IF(F31=0,1,0),IF(H31=0,1,0),IF(J31=0,1,0),IF(L31=0,1,0),IF(N31=0,1,0),IF(P31=0,1,0))</f>
        <v>2</v>
      </c>
      <c r="E31" s="36">
        <f>D31/C31</f>
        <v>0.33333333333333331</v>
      </c>
      <c r="F31" s="9">
        <v>2</v>
      </c>
      <c r="G31" s="15">
        <v>0</v>
      </c>
      <c r="H31" s="14">
        <v>2</v>
      </c>
      <c r="I31" s="15">
        <v>0</v>
      </c>
      <c r="J31" s="14">
        <v>2</v>
      </c>
      <c r="K31" s="15">
        <v>2</v>
      </c>
      <c r="L31" s="14">
        <v>2</v>
      </c>
      <c r="M31" s="15">
        <v>0</v>
      </c>
      <c r="N31" s="14">
        <v>3</v>
      </c>
      <c r="O31" s="15">
        <v>2</v>
      </c>
      <c r="P31" s="14">
        <v>3</v>
      </c>
      <c r="Q31" s="53">
        <v>1</v>
      </c>
      <c r="R31" s="24">
        <f>F31+H31+J31+L31+N31+P31</f>
        <v>14</v>
      </c>
      <c r="S31" s="6">
        <f>G31+I31+K31+M31+O31+Q31</f>
        <v>5</v>
      </c>
      <c r="T31" s="25">
        <f>S31/R31</f>
        <v>0.35714285714285715</v>
      </c>
      <c r="U31" s="3">
        <v>7</v>
      </c>
      <c r="V31" s="69">
        <f>U31/R31</f>
        <v>0.5</v>
      </c>
      <c r="W31" s="3">
        <v>0</v>
      </c>
      <c r="X31" s="49">
        <v>0</v>
      </c>
      <c r="Y31" s="49">
        <v>0</v>
      </c>
      <c r="Z31" s="50">
        <v>0</v>
      </c>
    </row>
    <row r="32" spans="1:26" ht="16.2" x14ac:dyDescent="0.25">
      <c r="A32" s="103" t="s">
        <v>90</v>
      </c>
      <c r="B32" s="39" t="s">
        <v>25</v>
      </c>
      <c r="C32" s="8">
        <f>SUM(IF(F32=0,0,1),IF(H32=0,0,1),IF(J32=0,0,1),IF(L32=0,0,1),IF(N32=0,0,1),IF(P32=0,0,1))</f>
        <v>3</v>
      </c>
      <c r="D32" s="6">
        <f>SUM(IF(G32=F32,1,0)+IF(G32*F32=2,0.5,0)+IF(G32*F32=6,1,0)+IF(F32=0,0,0)+IF(I32=H32,1,0)+IF(I32*H32=2,0.5,0)+IF(I32*H32=6,1,0)+IF(H32=0,0,0)+IF(K32=J32,1,0)+IF(K32*J32=2,0.5,0)+IF(K32*J32=6,1,0)+IF(J32=0,0,0)+IF(M32=L32,1,0)+IF(M32*L32=2,0.5,0)+IF(M32*L32=6,1,0)+IF(L32=0,0,0)+IF(O32=N32,1,0)+IF(O32*N32=2,0.5,0)+IF(O32*N32=6,1,0)+IF(N32=0,0,0)+IF(Q32=P32,1,0)+IF(Q32*P32=2,0.5,0)+IF(Q32*P32=6,1,0)+IF(P32=0,0,0))-SUM(IF(F32=0,1,0),IF(H32=0,1,0),IF(J32=0,1,0),IF(L32=0,1,0),IF(N32=0,1,0),IF(P32=0,1,0))</f>
        <v>1</v>
      </c>
      <c r="E32" s="36">
        <f>D32/C32</f>
        <v>0.33333333333333331</v>
      </c>
      <c r="F32" s="9">
        <v>0</v>
      </c>
      <c r="G32" s="15">
        <v>0</v>
      </c>
      <c r="H32" s="14">
        <v>0</v>
      </c>
      <c r="I32" s="15">
        <v>0</v>
      </c>
      <c r="J32" s="14">
        <v>0</v>
      </c>
      <c r="K32" s="15">
        <v>0</v>
      </c>
      <c r="L32" s="14">
        <v>2</v>
      </c>
      <c r="M32" s="15">
        <v>0</v>
      </c>
      <c r="N32" s="14">
        <v>2</v>
      </c>
      <c r="O32" s="15">
        <v>2</v>
      </c>
      <c r="P32" s="14">
        <v>2</v>
      </c>
      <c r="Q32" s="53">
        <v>0</v>
      </c>
      <c r="R32" s="24">
        <f>F32+H32+J32+L32+N32+P32</f>
        <v>6</v>
      </c>
      <c r="S32" s="6">
        <f>G32+I32+K32+M32+O32+Q32</f>
        <v>2</v>
      </c>
      <c r="T32" s="25">
        <f>S32/R32</f>
        <v>0.33333333333333331</v>
      </c>
      <c r="U32" s="3">
        <v>6</v>
      </c>
      <c r="V32" s="69">
        <f>U32/R32</f>
        <v>1</v>
      </c>
      <c r="W32" s="3">
        <v>6</v>
      </c>
      <c r="X32" s="49">
        <v>3.5</v>
      </c>
      <c r="Y32" s="49">
        <v>13</v>
      </c>
      <c r="Z32" s="50">
        <v>7</v>
      </c>
    </row>
    <row r="33" spans="1:26" ht="16.2" x14ac:dyDescent="0.25">
      <c r="A33" s="103" t="s">
        <v>82</v>
      </c>
      <c r="B33" s="39" t="s">
        <v>25</v>
      </c>
      <c r="C33" s="8">
        <f>SUM(IF(F33=0,0,1),IF(H33=0,0,1),IF(J33=0,0,1),IF(L33=0,0,1),IF(N33=0,0,1),IF(P33=0,0,1))</f>
        <v>5</v>
      </c>
      <c r="D33" s="6">
        <f>SUM(IF(G33=F33,1,0)+IF(G33*F33=2,0.5,0)+IF(G33*F33=6,1,0)+IF(F33=0,0,0)+IF(I33=H33,1,0)+IF(I33*H33=2,0.5,0)+IF(I33*H33=6,1,0)+IF(H33=0,0,0)+IF(K33=J33,1,0)+IF(K33*J33=2,0.5,0)+IF(K33*J33=6,1,0)+IF(J33=0,0,0)+IF(M33=L33,1,0)+IF(M33*L33=2,0.5,0)+IF(M33*L33=6,1,0)+IF(L33=0,0,0)+IF(O33=N33,1,0)+IF(O33*N33=2,0.5,0)+IF(O33*N33=6,1,0)+IF(N33=0,0,0)+IF(Q33=P33,1,0)+IF(Q33*P33=2,0.5,0)+IF(Q33*P33=6,1,0)+IF(P33=0,0,0))-SUM(IF(F33=0,1,0),IF(H33=0,1,0),IF(J33=0,1,0),IF(L33=0,1,0),IF(N33=0,1,0),IF(P33=0,1,0))</f>
        <v>1</v>
      </c>
      <c r="E33" s="36">
        <f>D33/C33</f>
        <v>0.2</v>
      </c>
      <c r="F33" s="9">
        <v>2</v>
      </c>
      <c r="G33" s="15">
        <v>2</v>
      </c>
      <c r="H33" s="14">
        <v>3</v>
      </c>
      <c r="I33" s="15">
        <v>1</v>
      </c>
      <c r="J33" s="14">
        <v>2</v>
      </c>
      <c r="K33" s="15">
        <v>0</v>
      </c>
      <c r="L33" s="14">
        <v>0</v>
      </c>
      <c r="M33" s="15">
        <v>0</v>
      </c>
      <c r="N33" s="14">
        <v>3</v>
      </c>
      <c r="O33" s="15">
        <v>1</v>
      </c>
      <c r="P33" s="14">
        <v>2</v>
      </c>
      <c r="Q33" s="56">
        <v>0</v>
      </c>
      <c r="R33" s="24">
        <f>F33+H33+J33+L33+N33+P33</f>
        <v>12</v>
      </c>
      <c r="S33" s="6">
        <f>G33+I33+K33+M33+O33+Q33</f>
        <v>4</v>
      </c>
      <c r="T33" s="25">
        <f>S33/R33</f>
        <v>0.33333333333333331</v>
      </c>
      <c r="U33" s="3">
        <v>12</v>
      </c>
      <c r="V33" s="69">
        <f>U33/R33</f>
        <v>1</v>
      </c>
      <c r="W33" s="3">
        <v>5</v>
      </c>
      <c r="X33" s="54">
        <v>3</v>
      </c>
      <c r="Y33" s="54">
        <v>13</v>
      </c>
      <c r="Z33" s="55">
        <v>7</v>
      </c>
    </row>
    <row r="34" spans="1:26" ht="16.2" x14ac:dyDescent="0.25">
      <c r="A34" s="103" t="s">
        <v>57</v>
      </c>
      <c r="B34" s="39" t="s">
        <v>25</v>
      </c>
      <c r="C34" s="8">
        <f>SUM(IF(F34=0,0,1),IF(H34=0,0,1),IF(J34=0,0,1),IF(L34=0,0,1),IF(N34=0,0,1),IF(P34=0,0,1))</f>
        <v>5</v>
      </c>
      <c r="D34" s="6">
        <f>SUM(IF(G34=F34,1,0)+IF(G34*F34=2,0.5,0)+IF(G34*F34=6,1,0)+IF(F34=0,0,0)+IF(I34=H34,1,0)+IF(I34*H34=2,0.5,0)+IF(I34*H34=6,1,0)+IF(H34=0,0,0)+IF(K34=J34,1,0)+IF(K34*J34=2,0.5,0)+IF(K34*J34=6,1,0)+IF(J34=0,0,0)+IF(M34=L34,1,0)+IF(M34*L34=2,0.5,0)+IF(M34*L34=6,1,0)+IF(L34=0,0,0)+IF(O34=N34,1,0)+IF(O34*N34=2,0.5,0)+IF(O34*N34=6,1,0)+IF(N34=0,0,0)+IF(Q34=P34,1,0)+IF(Q34*P34=2,0.5,0)+IF(Q34*P34=6,1,0)+IF(P34=0,0,0))-SUM(IF(F34=0,1,0),IF(H34=0,1,0),IF(J34=0,1,0),IF(L34=0,1,0),IF(N34=0,1,0),IF(P34=0,1,0))</f>
        <v>1</v>
      </c>
      <c r="E34" s="36">
        <f>D34/C34</f>
        <v>0.2</v>
      </c>
      <c r="F34" s="9">
        <v>2</v>
      </c>
      <c r="G34" s="15">
        <v>0</v>
      </c>
      <c r="H34" s="14">
        <v>2</v>
      </c>
      <c r="I34" s="15">
        <v>2</v>
      </c>
      <c r="J34" s="14">
        <v>3</v>
      </c>
      <c r="K34" s="15">
        <v>1</v>
      </c>
      <c r="L34" s="14">
        <v>2</v>
      </c>
      <c r="M34" s="15">
        <v>0</v>
      </c>
      <c r="N34" s="14">
        <v>2</v>
      </c>
      <c r="O34" s="15">
        <v>0</v>
      </c>
      <c r="P34" s="14">
        <v>0</v>
      </c>
      <c r="Q34" s="53">
        <v>0</v>
      </c>
      <c r="R34" s="24">
        <f>F34+H34+J34+L34+N34+P34</f>
        <v>11</v>
      </c>
      <c r="S34" s="6">
        <f>G34+I34+K34+M34+O34+Q34</f>
        <v>3</v>
      </c>
      <c r="T34" s="25">
        <f>S34/R34</f>
        <v>0.27272727272727271</v>
      </c>
      <c r="U34" s="3">
        <v>6</v>
      </c>
      <c r="V34" s="69">
        <f>U34/R34</f>
        <v>0.54545454545454541</v>
      </c>
      <c r="W34" s="3">
        <v>4</v>
      </c>
      <c r="X34" s="49">
        <v>2</v>
      </c>
      <c r="Y34" s="49">
        <v>10</v>
      </c>
      <c r="Z34" s="50">
        <v>6</v>
      </c>
    </row>
    <row r="35" spans="1:26" ht="16.2" x14ac:dyDescent="0.25">
      <c r="A35" s="103" t="s">
        <v>54</v>
      </c>
      <c r="B35" s="39" t="s">
        <v>25</v>
      </c>
      <c r="C35" s="8">
        <f>SUM(IF(F35=0,0,1),IF(H35=0,0,1),IF(J35=0,0,1),IF(L35=0,0,1),IF(N35=0,0,1),IF(P35=0,0,1))</f>
        <v>4</v>
      </c>
      <c r="D35" s="6">
        <f>SUM(IF(G35=F35,1,0)+IF(G35*F35=2,0.5,0)+IF(G35*F35=6,1,0)+IF(F35=0,0,0)+IF(I35=H35,1,0)+IF(I35*H35=2,0.5,0)+IF(I35*H35=6,1,0)+IF(H35=0,0,0)+IF(K35=J35,1,0)+IF(K35*J35=2,0.5,0)+IF(K35*J35=6,1,0)+IF(J35=0,0,0)+IF(M35=L35,1,0)+IF(M35*L35=2,0.5,0)+IF(M35*L35=6,1,0)+IF(L35=0,0,0)+IF(O35=N35,1,0)+IF(O35*N35=2,0.5,0)+IF(O35*N35=6,1,0)+IF(N35=0,0,0)+IF(Q35=P35,1,0)+IF(Q35*P35=2,0.5,0)+IF(Q35*P35=6,1,0)+IF(P35=0,0,0))-SUM(IF(F35=0,1,0),IF(H35=0,1,0),IF(J35=0,1,0),IF(L35=0,1,0),IF(N35=0,1,0),IF(P35=0,1,0))</f>
        <v>0</v>
      </c>
      <c r="E35" s="36">
        <f>D35/C35</f>
        <v>0</v>
      </c>
      <c r="F35" s="9">
        <v>2</v>
      </c>
      <c r="G35" s="15">
        <v>0</v>
      </c>
      <c r="H35" s="14">
        <v>2</v>
      </c>
      <c r="I35" s="15">
        <v>0</v>
      </c>
      <c r="J35" s="14">
        <v>2</v>
      </c>
      <c r="K35" s="15">
        <v>0</v>
      </c>
      <c r="L35" s="14">
        <v>2</v>
      </c>
      <c r="M35" s="15">
        <v>0</v>
      </c>
      <c r="N35" s="14">
        <v>0</v>
      </c>
      <c r="O35" s="15">
        <v>0</v>
      </c>
      <c r="P35" s="14">
        <v>0</v>
      </c>
      <c r="Q35" s="53">
        <v>0</v>
      </c>
      <c r="R35" s="24">
        <f>F35+H35+J35+L35+N35+P35</f>
        <v>8</v>
      </c>
      <c r="S35" s="6">
        <f>G35+I35+K35+M35+O35+Q35</f>
        <v>0</v>
      </c>
      <c r="T35" s="25">
        <f>S35/R35</f>
        <v>0</v>
      </c>
      <c r="U35" s="3">
        <v>6</v>
      </c>
      <c r="V35" s="69">
        <f>U35/R35</f>
        <v>0.75</v>
      </c>
      <c r="W35" s="3">
        <v>1</v>
      </c>
      <c r="X35" s="49">
        <v>0</v>
      </c>
      <c r="Y35" s="49">
        <v>3</v>
      </c>
      <c r="Z35" s="50">
        <v>1</v>
      </c>
    </row>
    <row r="36" spans="1:26" ht="16.2" x14ac:dyDescent="0.25">
      <c r="A36" s="103" t="s">
        <v>21</v>
      </c>
      <c r="B36" s="39" t="s">
        <v>22</v>
      </c>
      <c r="C36" s="8">
        <f>SUM(IF(F36=0,0,1),IF(H36=0,0,1),IF(J36=0,0,1),IF(L36=0,0,1),IF(N36=0,0,1),IF(P36=0,0,1))</f>
        <v>6</v>
      </c>
      <c r="D36" s="6">
        <f>SUM(IF(G36=F36,1,0)+IF(G36*F36=2,0.5,0)+IF(G36*F36=6,1,0)+IF(F36=0,0,0)+IF(I36=H36,1,0)+IF(I36*H36=2,0.5,0)+IF(I36*H36=6,1,0)+IF(H36=0,0,0)+IF(K36=J36,1,0)+IF(K36*J36=2,0.5,0)+IF(K36*J36=6,1,0)+IF(J36=0,0,0)+IF(M36=L36,1,0)+IF(M36*L36=2,0.5,0)+IF(M36*L36=6,1,0)+IF(L36=0,0,0)+IF(O36=N36,1,0)+IF(O36*N36=2,0.5,0)+IF(O36*N36=6,1,0)+IF(N36=0,0,0)+IF(Q36=P36,1,0)+IF(Q36*P36=2,0.5,0)+IF(Q36*P36=6,1,0)+IF(P36=0,0,0))-SUM(IF(F36=0,1,0),IF(H36=0,1,0),IF(J36=0,1,0),IF(L36=0,1,0),IF(N36=0,1,0),IF(P36=0,1,0))</f>
        <v>6</v>
      </c>
      <c r="E36" s="36">
        <f>D36/C36</f>
        <v>1</v>
      </c>
      <c r="F36" s="9">
        <v>2</v>
      </c>
      <c r="G36" s="15">
        <v>2</v>
      </c>
      <c r="H36" s="14">
        <v>2</v>
      </c>
      <c r="I36" s="15">
        <v>2</v>
      </c>
      <c r="J36" s="14">
        <v>2</v>
      </c>
      <c r="K36" s="15">
        <v>2</v>
      </c>
      <c r="L36" s="14">
        <v>2</v>
      </c>
      <c r="M36" s="15">
        <v>2</v>
      </c>
      <c r="N36" s="14">
        <v>3</v>
      </c>
      <c r="O36" s="15">
        <v>2</v>
      </c>
      <c r="P36" s="14">
        <v>2</v>
      </c>
      <c r="Q36" s="53">
        <v>2</v>
      </c>
      <c r="R36" s="24">
        <f>F36+H36+J36+L36+N36+P36</f>
        <v>13</v>
      </c>
      <c r="S36" s="6">
        <f>G36+I36+K36+M36+O36+Q36</f>
        <v>12</v>
      </c>
      <c r="T36" s="25">
        <f>S36/R36</f>
        <v>0.92307692307692313</v>
      </c>
      <c r="U36" s="3">
        <v>13</v>
      </c>
      <c r="V36" s="69">
        <f>U36/R36</f>
        <v>1</v>
      </c>
      <c r="W36" s="3">
        <v>6</v>
      </c>
      <c r="X36" s="49">
        <v>6</v>
      </c>
      <c r="Y36" s="49">
        <v>14</v>
      </c>
      <c r="Z36" s="50">
        <v>12</v>
      </c>
    </row>
    <row r="37" spans="1:26" ht="16.2" x14ac:dyDescent="0.25">
      <c r="A37" s="103" t="s">
        <v>86</v>
      </c>
      <c r="B37" s="39" t="s">
        <v>22</v>
      </c>
      <c r="C37" s="8">
        <f>SUM(IF(F37=0,0,1),IF(H37=0,0,1),IF(J37=0,0,1),IF(L37=0,0,1),IF(N37=0,0,1),IF(P37=0,0,1))</f>
        <v>2</v>
      </c>
      <c r="D37" s="6">
        <f>SUM(IF(G37=F37,1,0)+IF(G37*F37=2,0.5,0)+IF(G37*F37=6,1,0)+IF(F37=0,0,0)+IF(I37=H37,1,0)+IF(I37*H37=2,0.5,0)+IF(I37*H37=6,1,0)+IF(H37=0,0,0)+IF(K37=J37,1,0)+IF(K37*J37=2,0.5,0)+IF(K37*J37=6,1,0)+IF(J37=0,0,0)+IF(M37=L37,1,0)+IF(M37*L37=2,0.5,0)+IF(M37*L37=6,1,0)+IF(L37=0,0,0)+IF(O37=N37,1,0)+IF(O37*N37=2,0.5,0)+IF(O37*N37=6,1,0)+IF(N37=0,0,0)+IF(Q37=P37,1,0)+IF(Q37*P37=2,0.5,0)+IF(Q37*P37=6,1,0)+IF(P37=0,0,0))-SUM(IF(F37=0,1,0),IF(H37=0,1,0),IF(J37=0,1,0),IF(L37=0,1,0),IF(N37=0,1,0),IF(P37=0,1,0))</f>
        <v>1.5</v>
      </c>
      <c r="E37" s="36">
        <f>D37/C37</f>
        <v>0.75</v>
      </c>
      <c r="F37" s="9">
        <v>0</v>
      </c>
      <c r="G37" s="15">
        <v>0</v>
      </c>
      <c r="H37" s="14">
        <v>0</v>
      </c>
      <c r="I37" s="15">
        <v>0</v>
      </c>
      <c r="J37" s="14">
        <v>0</v>
      </c>
      <c r="K37" s="15">
        <v>0</v>
      </c>
      <c r="L37" s="14">
        <v>2</v>
      </c>
      <c r="M37" s="15">
        <v>1</v>
      </c>
      <c r="N37" s="14">
        <v>2</v>
      </c>
      <c r="O37" s="15">
        <v>2</v>
      </c>
      <c r="P37" s="14">
        <v>0</v>
      </c>
      <c r="Q37" s="53">
        <v>0</v>
      </c>
      <c r="R37" s="24">
        <f>F37+H37+J37+L37+N37+P37</f>
        <v>4</v>
      </c>
      <c r="S37" s="6">
        <f>G37+I37+K37+M37+O37+Q37</f>
        <v>3</v>
      </c>
      <c r="T37" s="25">
        <f>S37/R37</f>
        <v>0.75</v>
      </c>
      <c r="U37" s="3">
        <v>3</v>
      </c>
      <c r="V37" s="69">
        <f>U37/R37</f>
        <v>0.75</v>
      </c>
      <c r="W37" s="3">
        <v>5</v>
      </c>
      <c r="X37" s="49">
        <v>3</v>
      </c>
      <c r="Y37" s="49">
        <v>14</v>
      </c>
      <c r="Z37" s="50">
        <v>8</v>
      </c>
    </row>
    <row r="38" spans="1:26" ht="16.2" x14ac:dyDescent="0.25">
      <c r="A38" s="103" t="s">
        <v>64</v>
      </c>
      <c r="B38" s="39" t="s">
        <v>22</v>
      </c>
      <c r="C38" s="8">
        <f>SUM(IF(F38=0,0,1),IF(H38=0,0,1),IF(J38=0,0,1),IF(L38=0,0,1),IF(N38=0,0,1),IF(P38=0,0,1))</f>
        <v>3</v>
      </c>
      <c r="D38" s="6">
        <f>SUM(IF(G38=F38,1,0)+IF(G38*F38=2,0.5,0)+IF(G38*F38=6,1,0)+IF(F38=0,0,0)+IF(I38=H38,1,0)+IF(I38*H38=2,0.5,0)+IF(I38*H38=6,1,0)+IF(H38=0,0,0)+IF(K38=J38,1,0)+IF(K38*J38=2,0.5,0)+IF(K38*J38=6,1,0)+IF(J38=0,0,0)+IF(M38=L38,1,0)+IF(M38*L38=2,0.5,0)+IF(M38*L38=6,1,0)+IF(L38=0,0,0)+IF(O38=N38,1,0)+IF(O38*N38=2,0.5,0)+IF(O38*N38=6,1,0)+IF(N38=0,0,0)+IF(Q38=P38,1,0)+IF(Q38*P38=2,0.5,0)+IF(Q38*P38=6,1,0)+IF(P38=0,0,0))-SUM(IF(F38=0,1,0),IF(H38=0,1,0),IF(J38=0,1,0),IF(L38=0,1,0),IF(N38=0,1,0),IF(P38=0,1,0))</f>
        <v>2.5</v>
      </c>
      <c r="E38" s="36">
        <f>D38/C38</f>
        <v>0.83333333333333337</v>
      </c>
      <c r="F38" s="9">
        <v>0</v>
      </c>
      <c r="G38" s="15">
        <v>0</v>
      </c>
      <c r="H38" s="14">
        <v>0</v>
      </c>
      <c r="I38" s="15">
        <v>0</v>
      </c>
      <c r="J38" s="14">
        <v>0</v>
      </c>
      <c r="K38" s="15">
        <v>0</v>
      </c>
      <c r="L38" s="14">
        <v>2</v>
      </c>
      <c r="M38" s="15">
        <v>1</v>
      </c>
      <c r="N38" s="14">
        <v>1</v>
      </c>
      <c r="O38" s="15">
        <v>1</v>
      </c>
      <c r="P38" s="14">
        <v>3</v>
      </c>
      <c r="Q38" s="79">
        <v>2</v>
      </c>
      <c r="R38" s="24">
        <f>F38+H38+J38+L38+N38+P38</f>
        <v>6</v>
      </c>
      <c r="S38" s="6">
        <f>G38+I38+K38+M38+O38+Q38</f>
        <v>4</v>
      </c>
      <c r="T38" s="25">
        <f>S38/R38</f>
        <v>0.66666666666666663</v>
      </c>
      <c r="U38" s="3">
        <v>6</v>
      </c>
      <c r="V38" s="69">
        <f>U38/R38</f>
        <v>1</v>
      </c>
      <c r="W38" s="3">
        <v>0</v>
      </c>
      <c r="X38" s="75">
        <v>0</v>
      </c>
      <c r="Y38" s="75">
        <v>0</v>
      </c>
      <c r="Z38" s="76">
        <v>0</v>
      </c>
    </row>
    <row r="39" spans="1:26" ht="16.2" x14ac:dyDescent="0.25">
      <c r="A39" s="103" t="s">
        <v>85</v>
      </c>
      <c r="B39" s="39" t="s">
        <v>22</v>
      </c>
      <c r="C39" s="8">
        <f>SUM(IF(F39=0,0,1),IF(H39=0,0,1),IF(J39=0,0,1),IF(L39=0,0,1),IF(N39=0,0,1),IF(P39=0,0,1))</f>
        <v>3</v>
      </c>
      <c r="D39" s="6">
        <f>SUM(IF(G39=F39,1,0)+IF(G39*F39=2,0.5,0)+IF(G39*F39=6,1,0)+IF(F39=0,0,0)+IF(I39=H39,1,0)+IF(I39*H39=2,0.5,0)+IF(I39*H39=6,1,0)+IF(H39=0,0,0)+IF(K39=J39,1,0)+IF(K39*J39=2,0.5,0)+IF(K39*J39=6,1,0)+IF(J39=0,0,0)+IF(M39=L39,1,0)+IF(M39*L39=2,0.5,0)+IF(M39*L39=6,1,0)+IF(L39=0,0,0)+IF(O39=N39,1,0)+IF(O39*N39=2,0.5,0)+IF(O39*N39=6,1,0)+IF(N39=0,0,0)+IF(Q39=P39,1,0)+IF(Q39*P39=2,0.5,0)+IF(Q39*P39=6,1,0)+IF(P39=0,0,0))-SUM(IF(F39=0,1,0),IF(H39=0,1,0),IF(J39=0,1,0),IF(L39=0,1,0),IF(N39=0,1,0),IF(P39=0,1,0))</f>
        <v>2</v>
      </c>
      <c r="E39" s="36">
        <f>D39/C39</f>
        <v>0.66666666666666663</v>
      </c>
      <c r="F39" s="9">
        <v>2</v>
      </c>
      <c r="G39" s="15">
        <v>2</v>
      </c>
      <c r="H39" s="14">
        <v>0</v>
      </c>
      <c r="I39" s="15">
        <v>0</v>
      </c>
      <c r="J39" s="14">
        <v>2</v>
      </c>
      <c r="K39" s="15">
        <v>0</v>
      </c>
      <c r="L39" s="14">
        <v>2</v>
      </c>
      <c r="M39" s="15">
        <v>2</v>
      </c>
      <c r="N39" s="14">
        <v>0</v>
      </c>
      <c r="O39" s="15">
        <v>0</v>
      </c>
      <c r="P39" s="14">
        <v>0</v>
      </c>
      <c r="Q39" s="53">
        <v>0</v>
      </c>
      <c r="R39" s="24">
        <f>F39+H39+J39+L39+N39+P39</f>
        <v>6</v>
      </c>
      <c r="S39" s="6">
        <f>G39+I39+K39+M39+O39+Q39</f>
        <v>4</v>
      </c>
      <c r="T39" s="25">
        <f>S39/R39</f>
        <v>0.66666666666666663</v>
      </c>
      <c r="U39" s="3">
        <v>2</v>
      </c>
      <c r="V39" s="69">
        <f>U39/R39</f>
        <v>0.33333333333333331</v>
      </c>
      <c r="W39" s="3">
        <v>3</v>
      </c>
      <c r="X39" s="49">
        <v>1</v>
      </c>
      <c r="Y39" s="49">
        <v>8</v>
      </c>
      <c r="Z39" s="50">
        <v>3</v>
      </c>
    </row>
    <row r="40" spans="1:26" ht="16.2" x14ac:dyDescent="0.25">
      <c r="A40" s="103" t="s">
        <v>68</v>
      </c>
      <c r="B40" s="39" t="s">
        <v>22</v>
      </c>
      <c r="C40" s="8">
        <f>SUM(IF(F40=0,0,1),IF(H40=0,0,1),IF(J40=0,0,1),IF(L40=0,0,1),IF(N40=0,0,1),IF(P40=0,0,1))</f>
        <v>3</v>
      </c>
      <c r="D40" s="6">
        <f>SUM(IF(G40=F40,1,0)+IF(G40*F40=2,0.5,0)+IF(G40*F40=6,1,0)+IF(F40=0,0,0)+IF(I40=H40,1,0)+IF(I40*H40=2,0.5,0)+IF(I40*H40=6,1,0)+IF(H40=0,0,0)+IF(K40=J40,1,0)+IF(K40*J40=2,0.5,0)+IF(K40*J40=6,1,0)+IF(J40=0,0,0)+IF(M40=L40,1,0)+IF(M40*L40=2,0.5,0)+IF(M40*L40=6,1,0)+IF(L40=0,0,0)+IF(O40=N40,1,0)+IF(O40*N40=2,0.5,0)+IF(O40*N40=6,1,0)+IF(N40=0,0,0)+IF(Q40=P40,1,0)+IF(Q40*P40=2,0.5,0)+IF(Q40*P40=6,1,0)+IF(P40=0,0,0))-SUM(IF(F40=0,1,0),IF(H40=0,1,0),IF(J40=0,1,0),IF(L40=0,1,0),IF(N40=0,1,0),IF(P40=0,1,0))</f>
        <v>2</v>
      </c>
      <c r="E40" s="36">
        <f>D40/C40</f>
        <v>0.66666666666666663</v>
      </c>
      <c r="F40" s="9">
        <v>2</v>
      </c>
      <c r="G40" s="15">
        <v>2</v>
      </c>
      <c r="H40" s="14">
        <v>0</v>
      </c>
      <c r="I40" s="15">
        <v>0</v>
      </c>
      <c r="J40" s="14">
        <v>3</v>
      </c>
      <c r="K40" s="15">
        <v>2</v>
      </c>
      <c r="L40" s="14">
        <v>2</v>
      </c>
      <c r="M40" s="15">
        <v>0</v>
      </c>
      <c r="N40" s="14">
        <v>0</v>
      </c>
      <c r="O40" s="15">
        <v>0</v>
      </c>
      <c r="P40" s="14">
        <v>0</v>
      </c>
      <c r="Q40" s="53">
        <v>0</v>
      </c>
      <c r="R40" s="24">
        <f>F40+H40+J40+L40+N40+P40</f>
        <v>7</v>
      </c>
      <c r="S40" s="6">
        <f>G40+I40+K40+M40+O40+Q40</f>
        <v>4</v>
      </c>
      <c r="T40" s="25">
        <f>S40/R40</f>
        <v>0.5714285714285714</v>
      </c>
      <c r="U40" s="3">
        <v>5</v>
      </c>
      <c r="V40" s="69">
        <f>U40/R40</f>
        <v>0.7142857142857143</v>
      </c>
      <c r="W40" s="3">
        <v>0</v>
      </c>
      <c r="X40" s="49">
        <v>0</v>
      </c>
      <c r="Y40" s="49">
        <v>0</v>
      </c>
      <c r="Z40" s="50">
        <v>0</v>
      </c>
    </row>
    <row r="41" spans="1:26" ht="16.2" x14ac:dyDescent="0.25">
      <c r="A41" s="103" t="s">
        <v>67</v>
      </c>
      <c r="B41" s="39" t="s">
        <v>22</v>
      </c>
      <c r="C41" s="8">
        <f>SUM(IF(F41=0,0,1),IF(H41=0,0,1),IF(J41=0,0,1),IF(L41=0,0,1),IF(N41=0,0,1),IF(P41=0,0,1))</f>
        <v>3</v>
      </c>
      <c r="D41" s="6">
        <f>SUM(IF(G41=F41,1,0)+IF(G41*F41=2,0.5,0)+IF(G41*F41=6,1,0)+IF(F41=0,0,0)+IF(I41=H41,1,0)+IF(I41*H41=2,0.5,0)+IF(I41*H41=6,1,0)+IF(H41=0,0,0)+IF(K41=J41,1,0)+IF(K41*J41=2,0.5,0)+IF(K41*J41=6,1,0)+IF(J41=0,0,0)+IF(M41=L41,1,0)+IF(M41*L41=2,0.5,0)+IF(M41*L41=6,1,0)+IF(L41=0,0,0)+IF(O41=N41,1,0)+IF(O41*N41=2,0.5,0)+IF(O41*N41=6,1,0)+IF(N41=0,0,0)+IF(Q41=P41,1,0)+IF(Q41*P41=2,0.5,0)+IF(Q41*P41=6,1,0)+IF(P41=0,0,0))-SUM(IF(F41=0,1,0),IF(H41=0,1,0),IF(J41=0,1,0),IF(L41=0,1,0),IF(N41=0,1,0),IF(P41=0,1,0))</f>
        <v>1.5</v>
      </c>
      <c r="E41" s="36">
        <f>D41/C41</f>
        <v>0.5</v>
      </c>
      <c r="F41" s="9">
        <v>2</v>
      </c>
      <c r="G41" s="15">
        <v>1</v>
      </c>
      <c r="H41" s="14">
        <v>3</v>
      </c>
      <c r="I41" s="15">
        <v>1</v>
      </c>
      <c r="J41" s="14">
        <v>3</v>
      </c>
      <c r="K41" s="15">
        <v>2</v>
      </c>
      <c r="L41" s="14">
        <v>0</v>
      </c>
      <c r="M41" s="15">
        <v>0</v>
      </c>
      <c r="N41" s="14">
        <v>0</v>
      </c>
      <c r="O41" s="15">
        <v>0</v>
      </c>
      <c r="P41" s="14">
        <v>0</v>
      </c>
      <c r="Q41" s="53">
        <v>0</v>
      </c>
      <c r="R41" s="24">
        <f>F41+H41+J41+L41+N41+P41</f>
        <v>8</v>
      </c>
      <c r="S41" s="6">
        <f>G41+I41+K41+M41+O41+Q41</f>
        <v>4</v>
      </c>
      <c r="T41" s="25">
        <f>S41/R41</f>
        <v>0.5</v>
      </c>
      <c r="U41" s="3">
        <v>3</v>
      </c>
      <c r="V41" s="69">
        <f>U41/R41</f>
        <v>0.375</v>
      </c>
      <c r="W41" s="3">
        <v>0</v>
      </c>
      <c r="X41" s="49">
        <v>0</v>
      </c>
      <c r="Y41" s="49">
        <v>0</v>
      </c>
      <c r="Z41" s="50">
        <v>0</v>
      </c>
    </row>
    <row r="42" spans="1:26" ht="16.2" x14ac:dyDescent="0.25">
      <c r="A42" s="103" t="s">
        <v>61</v>
      </c>
      <c r="B42" s="39" t="s">
        <v>22</v>
      </c>
      <c r="C42" s="8">
        <f>SUM(IF(F42=0,0,1),IF(H42=0,0,1),IF(J42=0,0,1),IF(L42=0,0,1),IF(N42=0,0,1),IF(P42=0,0,1))</f>
        <v>5</v>
      </c>
      <c r="D42" s="6">
        <f>SUM(IF(G42=F42,1,0)+IF(G42*F42=2,0.5,0)+IF(G42*F42=6,1,0)+IF(F42=0,0,0)+IF(I42=H42,1,0)+IF(I42*H42=2,0.5,0)+IF(I42*H42=6,1,0)+IF(H42=0,0,0)+IF(K42=J42,1,0)+IF(K42*J42=2,0.5,0)+IF(K42*J42=6,1,0)+IF(J42=0,0,0)+IF(M42=L42,1,0)+IF(M42*L42=2,0.5,0)+IF(M42*L42=6,1,0)+IF(L42=0,0,0)+IF(O42=N42,1,0)+IF(O42*N42=2,0.5,0)+IF(O42*N42=6,1,0)+IF(N42=0,0,0)+IF(Q42=P42,1,0)+IF(Q42*P42=2,0.5,0)+IF(Q42*P42=6,1,0)+IF(P42=0,0,0))-SUM(IF(F42=0,1,0),IF(H42=0,1,0),IF(J42=0,1,0),IF(L42=0,1,0),IF(N42=0,1,0),IF(P42=0,1,0))</f>
        <v>2</v>
      </c>
      <c r="E42" s="36">
        <f>D42/C42</f>
        <v>0.4</v>
      </c>
      <c r="F42" s="9">
        <v>2</v>
      </c>
      <c r="G42" s="15">
        <v>2</v>
      </c>
      <c r="H42" s="14">
        <v>2</v>
      </c>
      <c r="I42" s="15">
        <v>0</v>
      </c>
      <c r="J42" s="14">
        <v>3</v>
      </c>
      <c r="K42" s="15">
        <v>1</v>
      </c>
      <c r="L42" s="14">
        <v>3</v>
      </c>
      <c r="M42" s="15">
        <v>2</v>
      </c>
      <c r="N42" s="14">
        <v>1</v>
      </c>
      <c r="O42" s="15">
        <v>0</v>
      </c>
      <c r="P42" s="14">
        <v>0</v>
      </c>
      <c r="Q42" s="53">
        <v>0</v>
      </c>
      <c r="R42" s="24">
        <f>F42+H42+J42+L42+N42+P42</f>
        <v>11</v>
      </c>
      <c r="S42" s="6">
        <f>G42+I42+K42+M42+O42+Q42</f>
        <v>5</v>
      </c>
      <c r="T42" s="25">
        <f>S42/R42</f>
        <v>0.45454545454545453</v>
      </c>
      <c r="U42" s="3">
        <v>9</v>
      </c>
      <c r="V42" s="69">
        <f>U42/R42</f>
        <v>0.81818181818181823</v>
      </c>
      <c r="W42" s="3">
        <v>6</v>
      </c>
      <c r="X42" s="49">
        <v>1</v>
      </c>
      <c r="Y42" s="49">
        <v>12</v>
      </c>
      <c r="Z42" s="50">
        <v>3</v>
      </c>
    </row>
    <row r="43" spans="1:26" ht="16.2" x14ac:dyDescent="0.25">
      <c r="A43" s="103" t="s">
        <v>62</v>
      </c>
      <c r="B43" s="39" t="s">
        <v>22</v>
      </c>
      <c r="C43" s="8">
        <f>SUM(IF(F43=0,0,1),IF(H43=0,0,1),IF(J43=0,0,1),IF(L43=0,0,1),IF(N43=0,0,1),IF(P43=0,0,1))</f>
        <v>5</v>
      </c>
      <c r="D43" s="6">
        <f>SUM(IF(G43=F43,1,0)+IF(G43*F43=2,0.5,0)+IF(G43*F43=6,1,0)+IF(F43=0,0,0)+IF(I43=H43,1,0)+IF(I43*H43=2,0.5,0)+IF(I43*H43=6,1,0)+IF(H43=0,0,0)+IF(K43=J43,1,0)+IF(K43*J43=2,0.5,0)+IF(K43*J43=6,1,0)+IF(J43=0,0,0)+IF(M43=L43,1,0)+IF(M43*L43=2,0.5,0)+IF(M43*L43=6,1,0)+IF(L43=0,0,0)+IF(O43=N43,1,0)+IF(O43*N43=2,0.5,0)+IF(O43*N43=6,1,0)+IF(N43=0,0,0)+IF(Q43=P43,1,0)+IF(Q43*P43=2,0.5,0)+IF(Q43*P43=6,1,0)+IF(P43=0,0,0))-SUM(IF(F43=0,1,0),IF(H43=0,1,0),IF(J43=0,1,0),IF(L43=0,1,0),IF(N43=0,1,0),IF(P43=0,1,0))</f>
        <v>2</v>
      </c>
      <c r="E43" s="36">
        <f>D43/C43</f>
        <v>0.4</v>
      </c>
      <c r="F43" s="9">
        <v>2</v>
      </c>
      <c r="G43" s="15">
        <v>0</v>
      </c>
      <c r="H43" s="14">
        <v>2</v>
      </c>
      <c r="I43" s="15">
        <v>2</v>
      </c>
      <c r="J43" s="14">
        <v>2</v>
      </c>
      <c r="K43" s="15">
        <v>2</v>
      </c>
      <c r="L43" s="14">
        <v>2</v>
      </c>
      <c r="M43" s="15">
        <v>0</v>
      </c>
      <c r="N43" s="14">
        <v>0</v>
      </c>
      <c r="O43" s="15">
        <v>0</v>
      </c>
      <c r="P43" s="14">
        <v>3</v>
      </c>
      <c r="Q43" s="53">
        <v>1</v>
      </c>
      <c r="R43" s="24">
        <f>F43+H43+J43+L43+N43+P43</f>
        <v>11</v>
      </c>
      <c r="S43" s="6">
        <f>G43+I43+K43+M43+O43+Q43</f>
        <v>5</v>
      </c>
      <c r="T43" s="25">
        <f>S43/R43</f>
        <v>0.45454545454545453</v>
      </c>
      <c r="U43" s="3">
        <v>3</v>
      </c>
      <c r="V43" s="69">
        <f>U43/R43</f>
        <v>0.27272727272727271</v>
      </c>
      <c r="W43" s="3">
        <v>5</v>
      </c>
      <c r="X43" s="49">
        <v>1</v>
      </c>
      <c r="Y43" s="49">
        <v>13</v>
      </c>
      <c r="Z43" s="50">
        <v>5</v>
      </c>
    </row>
    <row r="44" spans="1:26" ht="16.2" x14ac:dyDescent="0.25">
      <c r="A44" s="103" t="s">
        <v>63</v>
      </c>
      <c r="B44" s="39" t="s">
        <v>22</v>
      </c>
      <c r="C44" s="8">
        <f>SUM(IF(F44=0,0,1),IF(H44=0,0,1),IF(J44=0,0,1),IF(L44=0,0,1),IF(N44=0,0,1),IF(P44=0,0,1))</f>
        <v>6</v>
      </c>
      <c r="D44" s="6">
        <f>SUM(IF(G44=F44,1,0)+IF(G44*F44=2,0.5,0)+IF(G44*F44=6,1,0)+IF(F44=0,0,0)+IF(I44=H44,1,0)+IF(I44*H44=2,0.5,0)+IF(I44*H44=6,1,0)+IF(H44=0,0,0)+IF(K44=J44,1,0)+IF(K44*J44=2,0.5,0)+IF(K44*J44=6,1,0)+IF(J44=0,0,0)+IF(M44=L44,1,0)+IF(M44*L44=2,0.5,0)+IF(M44*L44=6,1,0)+IF(L44=0,0,0)+IF(O44=N44,1,0)+IF(O44*N44=2,0.5,0)+IF(O44*N44=6,1,0)+IF(N44=0,0,0)+IF(Q44=P44,1,0)+IF(Q44*P44=2,0.5,0)+IF(Q44*P44=6,1,0)+IF(P44=0,0,0))-SUM(IF(F44=0,1,0),IF(H44=0,1,0),IF(J44=0,1,0),IF(L44=0,1,0),IF(N44=0,1,0),IF(P44=0,1,0))</f>
        <v>1</v>
      </c>
      <c r="E44" s="36">
        <f>D44/C44</f>
        <v>0.16666666666666666</v>
      </c>
      <c r="F44" s="9">
        <v>2</v>
      </c>
      <c r="G44" s="15">
        <v>0</v>
      </c>
      <c r="H44" s="14">
        <v>3</v>
      </c>
      <c r="I44" s="15">
        <v>2</v>
      </c>
      <c r="J44" s="14">
        <v>3</v>
      </c>
      <c r="K44" s="15">
        <v>1</v>
      </c>
      <c r="L44" s="14">
        <v>3</v>
      </c>
      <c r="M44" s="15">
        <v>1</v>
      </c>
      <c r="N44" s="14">
        <v>3</v>
      </c>
      <c r="O44" s="15">
        <v>1</v>
      </c>
      <c r="P44" s="14">
        <v>3</v>
      </c>
      <c r="Q44" s="53">
        <v>1</v>
      </c>
      <c r="R44" s="24">
        <f>F44+H44+J44+L44+N44+P44</f>
        <v>17</v>
      </c>
      <c r="S44" s="6">
        <f>G44+I44+K44+M44+O44+Q44</f>
        <v>6</v>
      </c>
      <c r="T44" s="25">
        <f>S44/R44</f>
        <v>0.35294117647058826</v>
      </c>
      <c r="U44" s="3">
        <v>17</v>
      </c>
      <c r="V44" s="69">
        <f>U44/R44</f>
        <v>1</v>
      </c>
      <c r="W44" s="3">
        <v>5</v>
      </c>
      <c r="X44" s="49">
        <v>1</v>
      </c>
      <c r="Y44" s="49">
        <v>12</v>
      </c>
      <c r="Z44" s="50">
        <v>4</v>
      </c>
    </row>
    <row r="45" spans="1:26" ht="16.2" x14ac:dyDescent="0.25">
      <c r="A45" s="103" t="s">
        <v>65</v>
      </c>
      <c r="B45" s="39" t="s">
        <v>22</v>
      </c>
      <c r="C45" s="8">
        <f>SUM(IF(F45=0,0,1),IF(H45=0,0,1),IF(J45=0,0,1),IF(L45=0,0,1),IF(N45=0,0,1),IF(P45=0,0,1))</f>
        <v>6</v>
      </c>
      <c r="D45" s="6">
        <f>SUM(IF(G45=F45,1,0)+IF(G45*F45=2,0.5,0)+IF(G45*F45=6,1,0)+IF(F45=0,0,0)+IF(I45=H45,1,0)+IF(I45*H45=2,0.5,0)+IF(I45*H45=6,1,0)+IF(H45=0,0,0)+IF(K45=J45,1,0)+IF(K45*J45=2,0.5,0)+IF(K45*J45=6,1,0)+IF(J45=0,0,0)+IF(M45=L45,1,0)+IF(M45*L45=2,0.5,0)+IF(M45*L45=6,1,0)+IF(L45=0,0,0)+IF(O45=N45,1,0)+IF(O45*N45=2,0.5,0)+IF(O45*N45=6,1,0)+IF(N45=0,0,0)+IF(Q45=P45,1,0)+IF(Q45*P45=2,0.5,0)+IF(Q45*P45=6,1,0)+IF(P45=0,0,0))-SUM(IF(F45=0,1,0),IF(H45=0,1,0),IF(J45=0,1,0),IF(L45=0,1,0),IF(N45=0,1,0),IF(P45=0,1,0))</f>
        <v>2</v>
      </c>
      <c r="E45" s="36">
        <f>D45/C45</f>
        <v>0.33333333333333331</v>
      </c>
      <c r="F45" s="9">
        <v>2</v>
      </c>
      <c r="G45" s="15">
        <v>0</v>
      </c>
      <c r="H45" s="14">
        <v>3</v>
      </c>
      <c r="I45" s="15">
        <v>2</v>
      </c>
      <c r="J45" s="14">
        <v>2</v>
      </c>
      <c r="K45" s="15">
        <v>0</v>
      </c>
      <c r="L45" s="14">
        <v>3</v>
      </c>
      <c r="M45" s="15">
        <v>1</v>
      </c>
      <c r="N45" s="14">
        <v>2</v>
      </c>
      <c r="O45" s="15">
        <v>0</v>
      </c>
      <c r="P45" s="14">
        <v>3</v>
      </c>
      <c r="Q45" s="53">
        <v>2</v>
      </c>
      <c r="R45" s="24">
        <f>F45+H45+J45+L45+N45+P45</f>
        <v>15</v>
      </c>
      <c r="S45" s="6">
        <f>G45+I45+K45+M45+O45+Q45</f>
        <v>5</v>
      </c>
      <c r="T45" s="25">
        <f>S45/R45</f>
        <v>0.33333333333333331</v>
      </c>
      <c r="U45" s="3">
        <v>15</v>
      </c>
      <c r="V45" s="69">
        <f>U45/R45</f>
        <v>1</v>
      </c>
      <c r="W45" s="3">
        <v>6</v>
      </c>
      <c r="X45" s="75">
        <v>3</v>
      </c>
      <c r="Y45" s="75">
        <v>16</v>
      </c>
      <c r="Z45" s="76">
        <v>8</v>
      </c>
    </row>
    <row r="46" spans="1:26" ht="16.2" x14ac:dyDescent="0.25">
      <c r="A46" s="103" t="s">
        <v>66</v>
      </c>
      <c r="B46" s="39" t="s">
        <v>22</v>
      </c>
      <c r="C46" s="8">
        <f>SUM(IF(F46=0,0,1),IF(H46=0,0,1),IF(J46=0,0,1),IF(L46=0,0,1),IF(N46=0,0,1),IF(P46=0,0,1))</f>
        <v>4</v>
      </c>
      <c r="D46" s="6">
        <f>SUM(IF(G46=F46,1,0)+IF(G46*F46=2,0.5,0)+IF(G46*F46=6,1,0)+IF(F46=0,0,0)+IF(I46=H46,1,0)+IF(I46*H46=2,0.5,0)+IF(I46*H46=6,1,0)+IF(H46=0,0,0)+IF(K46=J46,1,0)+IF(K46*J46=2,0.5,0)+IF(K46*J46=6,1,0)+IF(J46=0,0,0)+IF(M46=L46,1,0)+IF(M46*L46=2,0.5,0)+IF(M46*L46=6,1,0)+IF(L46=0,0,0)+IF(O46=N46,1,0)+IF(O46*N46=2,0.5,0)+IF(O46*N46=6,1,0)+IF(N46=0,0,0)+IF(Q46=P46,1,0)+IF(Q46*P46=2,0.5,0)+IF(Q46*P46=6,1,0)+IF(P46=0,0,0))-SUM(IF(F46=0,1,0),IF(H46=0,1,0),IF(J46=0,1,0),IF(L46=0,1,0),IF(N46=0,1,0),IF(P46=0,1,0))</f>
        <v>1.5</v>
      </c>
      <c r="E46" s="36">
        <f>D46/C46</f>
        <v>0.375</v>
      </c>
      <c r="F46" s="9">
        <v>2</v>
      </c>
      <c r="G46" s="15">
        <v>1</v>
      </c>
      <c r="H46" s="14">
        <v>2</v>
      </c>
      <c r="I46" s="15">
        <v>0</v>
      </c>
      <c r="J46" s="14">
        <v>0</v>
      </c>
      <c r="K46" s="15">
        <v>0</v>
      </c>
      <c r="L46" s="14">
        <v>3</v>
      </c>
      <c r="M46" s="15">
        <v>2</v>
      </c>
      <c r="N46" s="14">
        <v>0</v>
      </c>
      <c r="O46" s="15">
        <v>0</v>
      </c>
      <c r="P46" s="14">
        <v>2</v>
      </c>
      <c r="Q46" s="53">
        <v>0</v>
      </c>
      <c r="R46" s="24">
        <f>F46+H46+J46+L46+N46+P46</f>
        <v>9</v>
      </c>
      <c r="S46" s="6">
        <f>G46+I46+K46+M46+O46+Q46</f>
        <v>3</v>
      </c>
      <c r="T46" s="25">
        <f>S46/R46</f>
        <v>0.33333333333333331</v>
      </c>
      <c r="U46" s="3">
        <v>7</v>
      </c>
      <c r="V46" s="69">
        <f>U46/R46</f>
        <v>0.77777777777777779</v>
      </c>
      <c r="W46" s="3">
        <v>0</v>
      </c>
      <c r="X46" s="49">
        <v>0</v>
      </c>
      <c r="Y46" s="49">
        <v>0</v>
      </c>
      <c r="Z46" s="50">
        <v>0</v>
      </c>
    </row>
    <row r="47" spans="1:26" ht="16.8" thickBot="1" x14ac:dyDescent="0.3">
      <c r="A47" s="104" t="s">
        <v>69</v>
      </c>
      <c r="B47" s="40" t="s">
        <v>22</v>
      </c>
      <c r="C47" s="26">
        <f>SUM(IF(F47=0,0,1),IF(H47=0,0,1),IF(J47=0,0,1),IF(L47=0,0,1),IF(N47=0,0,1),IF(P47=0,0,1))</f>
        <v>2</v>
      </c>
      <c r="D47" s="27">
        <f>SUM(IF(G47=F47,1,0)+IF(G47*F47=2,0.5,0)+IF(G47*F47=6,1,0)+IF(F47=0,0,0)+IF(I47=H47,1,0)+IF(I47*H47=2,0.5,0)+IF(I47*H47=6,1,0)+IF(H47=0,0,0)+IF(K47=J47,1,0)+IF(K47*J47=2,0.5,0)+IF(K47*J47=6,1,0)+IF(J47=0,0,0)+IF(M47=L47,1,0)+IF(M47*L47=2,0.5,0)+IF(M47*L47=6,1,0)+IF(L47=0,0,0)+IF(O47=N47,1,0)+IF(O47*N47=2,0.5,0)+IF(O47*N47=6,1,0)+IF(N47=0,0,0)+IF(Q47=P47,1,0)+IF(Q47*P47=2,0.5,0)+IF(Q47*P47=6,1,0)+IF(P47=0,0,0))-SUM(IF(F47=0,1,0),IF(H47=0,1,0),IF(J47=0,1,0),IF(L47=0,1,0),IF(N47=0,1,0),IF(P47=0,1,0))</f>
        <v>0</v>
      </c>
      <c r="E47" s="37">
        <f>D47/C47</f>
        <v>0</v>
      </c>
      <c r="F47" s="35">
        <v>2</v>
      </c>
      <c r="G47" s="17">
        <v>0</v>
      </c>
      <c r="H47" s="16">
        <v>3</v>
      </c>
      <c r="I47" s="17">
        <v>1</v>
      </c>
      <c r="J47" s="16">
        <v>0</v>
      </c>
      <c r="K47" s="17">
        <v>0</v>
      </c>
      <c r="L47" s="16">
        <v>0</v>
      </c>
      <c r="M47" s="17">
        <v>0</v>
      </c>
      <c r="N47" s="16">
        <v>0</v>
      </c>
      <c r="O47" s="17">
        <v>0</v>
      </c>
      <c r="P47" s="16">
        <v>0</v>
      </c>
      <c r="Q47" s="20">
        <v>0</v>
      </c>
      <c r="R47" s="26">
        <f>F47+H47+J47+L47+N47+P47</f>
        <v>5</v>
      </c>
      <c r="S47" s="27">
        <f>G47+I47+K47+M47+O47+Q47</f>
        <v>1</v>
      </c>
      <c r="T47" s="28">
        <f>S47/R47</f>
        <v>0.2</v>
      </c>
      <c r="U47" s="4">
        <v>5</v>
      </c>
      <c r="V47" s="71">
        <f>U47/R47</f>
        <v>1</v>
      </c>
      <c r="W47" s="4">
        <v>0</v>
      </c>
      <c r="X47" s="77">
        <v>0</v>
      </c>
      <c r="Y47" s="77">
        <v>0</v>
      </c>
      <c r="Z47" s="78">
        <v>0</v>
      </c>
    </row>
    <row r="48" spans="1:26" ht="14.4" thickTop="1" x14ac:dyDescent="0.25"/>
  </sheetData>
  <sortState sortMethod="stroke" ref="A36:Z47">
    <sortCondition descending="1" ref="T36:T47"/>
  </sortState>
  <phoneticPr fontId="3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简化</vt:lpstr>
      <vt:lpstr>详细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2019-07-17T16:03:48Z</dcterms:modified>
</cp:coreProperties>
</file>