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C9BD35E7-8985-4286-AD18-D38FDD88198C}" xr6:coauthVersionLast="40" xr6:coauthVersionMax="40" xr10:uidLastSave="{00000000-0000-0000-0000-000000000000}"/>
  <bookViews>
    <workbookView xWindow="-108" yWindow="-108" windowWidth="23256" windowHeight="13176" xr2:uid="{00000000-000D-0000-FFFF-FFFF00000000}"/>
  </bookViews>
  <sheets>
    <sheet name="简化" sheetId="3" r:id="rId1"/>
    <sheet name="详细" sheetId="2" r:id="rId2"/>
  </sheets>
  <definedNames>
    <definedName name="_xlnm._FilterDatabase" localSheetId="0" hidden="1">简化!$A$1:$E$46</definedName>
    <definedName name="_xlnm._FilterDatabase" localSheetId="1" hidden="1">详细!$A$1:$V$46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3" l="1"/>
  <c r="L28" i="3"/>
  <c r="L27" i="3"/>
  <c r="L25" i="3"/>
  <c r="L24" i="3"/>
  <c r="L22" i="3"/>
  <c r="L21" i="3"/>
  <c r="I24" i="3" l="1"/>
  <c r="R4" i="2" l="1"/>
  <c r="R10" i="2"/>
  <c r="C27" i="2"/>
  <c r="D27" i="2"/>
  <c r="C15" i="2"/>
  <c r="D15" i="2"/>
  <c r="C10" i="2"/>
  <c r="D10" i="2"/>
  <c r="C14" i="2"/>
  <c r="D14" i="2"/>
  <c r="C2" i="2"/>
  <c r="D2" i="2"/>
  <c r="C3" i="2"/>
  <c r="D3" i="2"/>
  <c r="C23" i="2"/>
  <c r="D23" i="2"/>
  <c r="C13" i="2"/>
  <c r="D13" i="2"/>
  <c r="C8" i="2"/>
  <c r="D8" i="2"/>
  <c r="C29" i="2"/>
  <c r="D29" i="2"/>
  <c r="C26" i="2"/>
  <c r="D26" i="2"/>
  <c r="C6" i="2"/>
  <c r="D6" i="2"/>
  <c r="C20" i="2"/>
  <c r="D20" i="2"/>
  <c r="C17" i="2"/>
  <c r="D17" i="2"/>
  <c r="C16" i="2"/>
  <c r="D16" i="2"/>
  <c r="C24" i="2"/>
  <c r="D24" i="2"/>
  <c r="C21" i="2"/>
  <c r="D21" i="2"/>
  <c r="C4" i="2"/>
  <c r="D4" i="2"/>
  <c r="C25" i="2"/>
  <c r="D25" i="2"/>
  <c r="C22" i="2"/>
  <c r="D22" i="2"/>
  <c r="C5" i="2"/>
  <c r="D5" i="2"/>
  <c r="C28" i="2"/>
  <c r="D28" i="2"/>
  <c r="C9" i="2"/>
  <c r="D9" i="2"/>
  <c r="C11" i="2"/>
  <c r="D11" i="2"/>
  <c r="C18" i="2"/>
  <c r="D18" i="2"/>
  <c r="C30" i="2"/>
  <c r="D30" i="2"/>
  <c r="C12" i="2"/>
  <c r="D12" i="2"/>
  <c r="C19" i="2"/>
  <c r="D19" i="2"/>
  <c r="C31" i="2"/>
  <c r="D31" i="2"/>
  <c r="C40" i="2"/>
  <c r="D40" i="2"/>
  <c r="C46" i="2"/>
  <c r="D46" i="2"/>
  <c r="C32" i="2"/>
  <c r="D32" i="2"/>
  <c r="C44" i="2"/>
  <c r="D44" i="2"/>
  <c r="C43" i="2"/>
  <c r="D43" i="2"/>
  <c r="C39" i="2"/>
  <c r="D39" i="2"/>
  <c r="C33" i="2"/>
  <c r="D33" i="2"/>
  <c r="C41" i="2"/>
  <c r="D41" i="2"/>
  <c r="C42" i="2"/>
  <c r="D42" i="2"/>
  <c r="C38" i="2"/>
  <c r="D38" i="2"/>
  <c r="C45" i="2"/>
  <c r="D45" i="2"/>
  <c r="C36" i="2"/>
  <c r="D36" i="2"/>
  <c r="C37" i="2"/>
  <c r="D37" i="2"/>
  <c r="C34" i="2"/>
  <c r="D34" i="2"/>
  <c r="C35" i="2"/>
  <c r="D35" i="2"/>
  <c r="D7" i="2"/>
  <c r="C7" i="2"/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2" i="3"/>
  <c r="B2" i="3"/>
  <c r="R33" i="2" l="1"/>
  <c r="S33" i="2"/>
  <c r="R32" i="2"/>
  <c r="S32" i="2"/>
  <c r="R28" i="2"/>
  <c r="V28" i="2" s="1"/>
  <c r="S28" i="2"/>
  <c r="V32" i="2" l="1"/>
  <c r="T33" i="2"/>
  <c r="E28" i="2"/>
  <c r="E33" i="2"/>
  <c r="T28" i="2"/>
  <c r="T32" i="2"/>
  <c r="V33" i="2"/>
  <c r="E32" i="2"/>
  <c r="R41" i="2"/>
  <c r="V41" i="2" s="1"/>
  <c r="S41" i="2"/>
  <c r="R37" i="2"/>
  <c r="V37" i="2" s="1"/>
  <c r="S37" i="2"/>
  <c r="R38" i="2"/>
  <c r="V38" i="2" s="1"/>
  <c r="S38" i="2"/>
  <c r="T38" i="2" l="1"/>
  <c r="T41" i="2"/>
  <c r="E38" i="2"/>
  <c r="E41" i="2"/>
  <c r="E37" i="2"/>
  <c r="T37" i="2"/>
  <c r="R31" i="2" l="1"/>
  <c r="V31" i="2" s="1"/>
  <c r="S31" i="2"/>
  <c r="R9" i="2"/>
  <c r="V9" i="2" s="1"/>
  <c r="S9" i="2"/>
  <c r="E44" i="2"/>
  <c r="R44" i="2"/>
  <c r="V44" i="2" s="1"/>
  <c r="S44" i="2"/>
  <c r="R46" i="2"/>
  <c r="V46" i="2" s="1"/>
  <c r="S46" i="2"/>
  <c r="R19" i="2"/>
  <c r="S19" i="2"/>
  <c r="R8" i="2"/>
  <c r="V8" i="2" s="1"/>
  <c r="R2" i="2"/>
  <c r="R15" i="2"/>
  <c r="V15" i="2" s="1"/>
  <c r="R25" i="2"/>
  <c r="V25" i="2" s="1"/>
  <c r="R17" i="2"/>
  <c r="V17" i="2" s="1"/>
  <c r="R16" i="2"/>
  <c r="V16" i="2" s="1"/>
  <c r="R3" i="2"/>
  <c r="V3" i="2" s="1"/>
  <c r="R26" i="2"/>
  <c r="V26" i="2" s="1"/>
  <c r="R7" i="2"/>
  <c r="V7" i="2" s="1"/>
  <c r="R27" i="2"/>
  <c r="V27" i="2" s="1"/>
  <c r="S27" i="2"/>
  <c r="V4" i="2"/>
  <c r="S4" i="2"/>
  <c r="R24" i="2"/>
  <c r="V24" i="2" s="1"/>
  <c r="V2" i="2" l="1"/>
  <c r="E9" i="2"/>
  <c r="T9" i="2"/>
  <c r="E46" i="2"/>
  <c r="E27" i="2"/>
  <c r="T46" i="2"/>
  <c r="C34" i="3"/>
  <c r="E31" i="2"/>
  <c r="T19" i="2"/>
  <c r="T31" i="2"/>
  <c r="E19" i="2"/>
  <c r="T44" i="2"/>
  <c r="V19" i="2"/>
  <c r="E4" i="2"/>
  <c r="T4" i="2"/>
  <c r="T27" i="2"/>
  <c r="S45" i="2" l="1"/>
  <c r="R45" i="2"/>
  <c r="V45" i="2" s="1"/>
  <c r="S10" i="2"/>
  <c r="T10" i="2" l="1"/>
  <c r="E10" i="2"/>
  <c r="E45" i="2"/>
  <c r="V10" i="2"/>
  <c r="T45" i="2"/>
  <c r="S14" i="2"/>
  <c r="S23" i="2"/>
  <c r="S20" i="2"/>
  <c r="S13" i="2"/>
  <c r="S21" i="2"/>
  <c r="S6" i="2"/>
  <c r="S11" i="2"/>
  <c r="S43" i="2"/>
  <c r="S40" i="2"/>
  <c r="S30" i="2"/>
  <c r="S12" i="2"/>
  <c r="S22" i="2"/>
  <c r="S5" i="2"/>
  <c r="S39" i="2"/>
  <c r="S18" i="2"/>
  <c r="S36" i="2"/>
  <c r="S34" i="2"/>
  <c r="S35" i="2"/>
  <c r="S42" i="2"/>
  <c r="S29" i="2"/>
  <c r="R14" i="2"/>
  <c r="R23" i="2"/>
  <c r="V23" i="2" s="1"/>
  <c r="R20" i="2"/>
  <c r="V20" i="2" s="1"/>
  <c r="E20" i="3" s="1"/>
  <c r="R13" i="2"/>
  <c r="R21" i="2"/>
  <c r="R6" i="2"/>
  <c r="V6" i="2" s="1"/>
  <c r="R11" i="2"/>
  <c r="R43" i="2"/>
  <c r="V43" i="2" s="1"/>
  <c r="R40" i="2"/>
  <c r="V40" i="2" s="1"/>
  <c r="R30" i="2"/>
  <c r="V30" i="2" s="1"/>
  <c r="R12" i="2"/>
  <c r="R22" i="2"/>
  <c r="V22" i="2" s="1"/>
  <c r="R5" i="2"/>
  <c r="R39" i="2"/>
  <c r="R18" i="2"/>
  <c r="V18" i="2" s="1"/>
  <c r="R36" i="2"/>
  <c r="V36" i="2" s="1"/>
  <c r="R34" i="2"/>
  <c r="R35" i="2"/>
  <c r="V35" i="2" s="1"/>
  <c r="R42" i="2"/>
  <c r="R29" i="2"/>
  <c r="V29" i="2" s="1"/>
  <c r="V5" i="2" l="1"/>
  <c r="E5" i="3" s="1"/>
  <c r="V21" i="2"/>
  <c r="E21" i="3" s="1"/>
  <c r="E44" i="3"/>
  <c r="E18" i="3"/>
  <c r="E32" i="3"/>
  <c r="E2" i="3"/>
  <c r="D32" i="3"/>
  <c r="C32" i="3"/>
  <c r="C39" i="3"/>
  <c r="D39" i="3"/>
  <c r="C10" i="3"/>
  <c r="D10" i="3"/>
  <c r="C35" i="3"/>
  <c r="C33" i="3"/>
  <c r="E41" i="3"/>
  <c r="D33" i="3"/>
  <c r="C36" i="3"/>
  <c r="C38" i="3"/>
  <c r="D37" i="3"/>
  <c r="D36" i="3"/>
  <c r="D38" i="3"/>
  <c r="E8" i="3"/>
  <c r="C37" i="3"/>
  <c r="E25" i="3"/>
  <c r="E15" i="3"/>
  <c r="E28" i="3"/>
  <c r="E19" i="3"/>
  <c r="E7" i="3"/>
  <c r="E31" i="3"/>
  <c r="E16" i="3"/>
  <c r="E23" i="3"/>
  <c r="T29" i="2"/>
  <c r="E21" i="2"/>
  <c r="E23" i="2"/>
  <c r="E29" i="2"/>
  <c r="E36" i="2"/>
  <c r="C29" i="3"/>
  <c r="E30" i="2"/>
  <c r="C25" i="3"/>
  <c r="E6" i="2"/>
  <c r="C9" i="3"/>
  <c r="E20" i="2"/>
  <c r="D9" i="3"/>
  <c r="E5" i="2"/>
  <c r="C28" i="3"/>
  <c r="E40" i="2"/>
  <c r="C24" i="3"/>
  <c r="T5" i="2"/>
  <c r="D28" i="3"/>
  <c r="T40" i="2"/>
  <c r="T21" i="2"/>
  <c r="T23" i="2"/>
  <c r="C46" i="3"/>
  <c r="C31" i="3"/>
  <c r="C27" i="3"/>
  <c r="C23" i="3"/>
  <c r="T35" i="2"/>
  <c r="D46" i="3"/>
  <c r="T18" i="2"/>
  <c r="D31" i="3"/>
  <c r="T22" i="2"/>
  <c r="D27" i="3"/>
  <c r="T43" i="2"/>
  <c r="D23" i="3"/>
  <c r="C45" i="3"/>
  <c r="E34" i="2"/>
  <c r="C42" i="3"/>
  <c r="E39" i="2"/>
  <c r="C30" i="3"/>
  <c r="E12" i="2"/>
  <c r="C26" i="3"/>
  <c r="E11" i="2"/>
  <c r="C22" i="3"/>
  <c r="E13" i="2"/>
  <c r="C6" i="3"/>
  <c r="E14" i="2"/>
  <c r="C3" i="3"/>
  <c r="D45" i="3"/>
  <c r="D22" i="3"/>
  <c r="D6" i="3"/>
  <c r="E22" i="2"/>
  <c r="E43" i="2"/>
  <c r="T36" i="2"/>
  <c r="T30" i="2"/>
  <c r="T20" i="2"/>
  <c r="E42" i="2"/>
  <c r="V42" i="2"/>
  <c r="V34" i="2"/>
  <c r="V39" i="2"/>
  <c r="E30" i="3" s="1"/>
  <c r="V12" i="2"/>
  <c r="E33" i="3" s="1"/>
  <c r="V11" i="2"/>
  <c r="V13" i="2"/>
  <c r="V14" i="2"/>
  <c r="E40" i="3" s="1"/>
  <c r="E35" i="2"/>
  <c r="E18" i="2"/>
  <c r="T6" i="2"/>
  <c r="T42" i="2"/>
  <c r="T34" i="2"/>
  <c r="T39" i="2"/>
  <c r="T12" i="2"/>
  <c r="T11" i="2"/>
  <c r="T13" i="2"/>
  <c r="T14" i="2"/>
  <c r="S8" i="2"/>
  <c r="S26" i="2"/>
  <c r="E24" i="2"/>
  <c r="S3" i="2"/>
  <c r="D30" i="3" s="1"/>
  <c r="S7" i="2"/>
  <c r="S24" i="2"/>
  <c r="S2" i="2"/>
  <c r="D29" i="3" s="1"/>
  <c r="S15" i="2"/>
  <c r="S25" i="2"/>
  <c r="D25" i="3" s="1"/>
  <c r="S16" i="2"/>
  <c r="S17" i="2"/>
  <c r="I21" i="3" l="1"/>
  <c r="E34" i="3"/>
  <c r="E35" i="3"/>
  <c r="E14" i="3"/>
  <c r="E11" i="3"/>
  <c r="D26" i="3"/>
  <c r="D24" i="3"/>
  <c r="D3" i="3"/>
  <c r="E12" i="3"/>
  <c r="D2" i="3"/>
  <c r="D34" i="3"/>
  <c r="D42" i="3"/>
  <c r="E9" i="3"/>
  <c r="D35" i="3"/>
  <c r="E39" i="3"/>
  <c r="C2" i="3"/>
  <c r="E10" i="3"/>
  <c r="E29" i="3"/>
  <c r="D4" i="3"/>
  <c r="C4" i="3"/>
  <c r="E42" i="3"/>
  <c r="E38" i="3"/>
  <c r="E43" i="3"/>
  <c r="C7" i="3"/>
  <c r="E46" i="3"/>
  <c r="D8" i="3"/>
  <c r="C17" i="3"/>
  <c r="C8" i="3"/>
  <c r="C20" i="3"/>
  <c r="C11" i="3"/>
  <c r="D7" i="3"/>
  <c r="E24" i="3"/>
  <c r="D11" i="3"/>
  <c r="D5" i="3"/>
  <c r="C5" i="3"/>
  <c r="C21" i="3"/>
  <c r="E3" i="3"/>
  <c r="D40" i="3"/>
  <c r="C15" i="3"/>
  <c r="C40" i="3"/>
  <c r="E6" i="3"/>
  <c r="D43" i="3"/>
  <c r="C43" i="3"/>
  <c r="D41" i="3"/>
  <c r="E27" i="3"/>
  <c r="D18" i="3"/>
  <c r="E22" i="3"/>
  <c r="E17" i="3"/>
  <c r="E45" i="3"/>
  <c r="E36" i="3"/>
  <c r="D44" i="3"/>
  <c r="C44" i="3"/>
  <c r="E4" i="3"/>
  <c r="C13" i="3"/>
  <c r="D21" i="3"/>
  <c r="E26" i="3"/>
  <c r="E13" i="3"/>
  <c r="E37" i="3"/>
  <c r="C41" i="3"/>
  <c r="T24" i="2"/>
  <c r="T15" i="2"/>
  <c r="T26" i="2"/>
  <c r="D12" i="3"/>
  <c r="T3" i="2"/>
  <c r="D20" i="3"/>
  <c r="D14" i="3"/>
  <c r="C16" i="3"/>
  <c r="E17" i="2"/>
  <c r="T16" i="2"/>
  <c r="T8" i="2"/>
  <c r="D19" i="3"/>
  <c r="E8" i="2"/>
  <c r="C19" i="3"/>
  <c r="C18" i="3"/>
  <c r="E7" i="2"/>
  <c r="C12" i="3"/>
  <c r="E26" i="2"/>
  <c r="T17" i="2"/>
  <c r="E15" i="2"/>
  <c r="T7" i="2"/>
  <c r="E2" i="2"/>
  <c r="E3" i="2"/>
  <c r="T25" i="2"/>
  <c r="D13" i="3"/>
  <c r="D17" i="3"/>
  <c r="D16" i="3"/>
  <c r="E16" i="2"/>
  <c r="E25" i="2"/>
  <c r="T2" i="2"/>
  <c r="D15" i="3"/>
  <c r="C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22" authorId="0" shapeId="0" xr:uid="{D25CD14D-7D5C-40CB-BBC0-23AB1356388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包含部分重复录像
不包含部分命名不规范录像</t>
        </r>
      </text>
    </comment>
    <comment ref="L25" authorId="0" shapeId="0" xr:uid="{AED44D57-9E3B-45B9-8EC2-793AD379D8A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包含部分重复录像
不包含部分命名不规范录像</t>
        </r>
      </text>
    </comment>
    <comment ref="L28" authorId="0" shapeId="0" xr:uid="{346223AF-D742-4B4C-BE80-558A5F3D9EE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包含部分重复录像
不包含部分命名不规范录像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38" authorId="0" shapeId="0" xr:uid="{DBF24B30-80DF-422E-8942-81769BAFFC9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暂调打</t>
        </r>
      </text>
    </comment>
  </commentList>
</comments>
</file>

<file path=xl/sharedStrings.xml><?xml version="1.0" encoding="utf-8"?>
<sst xmlns="http://schemas.openxmlformats.org/spreadsheetml/2006/main" count="171" uniqueCount="110">
  <si>
    <t>选手</t>
    <phoneticPr fontId="2" type="noConversion"/>
  </si>
  <si>
    <t>所属组别</t>
    <phoneticPr fontId="2" type="noConversion"/>
  </si>
  <si>
    <t>本次轮获胜比</t>
    <phoneticPr fontId="2" type="noConversion"/>
  </si>
  <si>
    <t>本次胜率</t>
    <phoneticPr fontId="2" type="noConversion"/>
  </si>
  <si>
    <t>录像保存率</t>
    <phoneticPr fontId="2" type="noConversion"/>
  </si>
  <si>
    <t>参与轮数</t>
    <phoneticPr fontId="2" type="noConversion"/>
  </si>
  <si>
    <t>获胜轮数</t>
    <phoneticPr fontId="2" type="noConversion"/>
  </si>
  <si>
    <t>轮获胜比</t>
    <phoneticPr fontId="2" type="noConversion"/>
  </si>
  <si>
    <t>R1局数</t>
    <phoneticPr fontId="2" type="noConversion"/>
  </si>
  <si>
    <t>胜局数</t>
    <phoneticPr fontId="2" type="noConversion"/>
  </si>
  <si>
    <t>R2局数</t>
    <phoneticPr fontId="2" type="noConversion"/>
  </si>
  <si>
    <t>R3局数</t>
    <phoneticPr fontId="2" type="noConversion"/>
  </si>
  <si>
    <t>R4局数</t>
    <phoneticPr fontId="2" type="noConversion"/>
  </si>
  <si>
    <t>R5局数</t>
    <phoneticPr fontId="2" type="noConversion"/>
  </si>
  <si>
    <t>R6局数</t>
    <phoneticPr fontId="2" type="noConversion"/>
  </si>
  <si>
    <t>总局数</t>
    <phoneticPr fontId="2" type="noConversion"/>
  </si>
  <si>
    <t>胜率</t>
    <phoneticPr fontId="2" type="noConversion"/>
  </si>
  <si>
    <t>录像上传</t>
    <phoneticPr fontId="2" type="noConversion"/>
  </si>
  <si>
    <t>录像保存</t>
    <phoneticPr fontId="2" type="noConversion"/>
  </si>
  <si>
    <t>赛程</t>
    <phoneticPr fontId="2" type="noConversion"/>
  </si>
  <si>
    <t>新手组</t>
    <phoneticPr fontId="2" type="noConversion"/>
  </si>
  <si>
    <t>中坚组</t>
    <phoneticPr fontId="2" type="noConversion"/>
  </si>
  <si>
    <t>录像</t>
    <phoneticPr fontId="2" type="noConversion"/>
  </si>
  <si>
    <t>高手组</t>
    <phoneticPr fontId="2" type="noConversion"/>
  </si>
  <si>
    <t>解说</t>
    <phoneticPr fontId="2" type="noConversion"/>
  </si>
  <si>
    <t>ID</t>
    <phoneticPr fontId="2" type="noConversion"/>
  </si>
  <si>
    <t>录播场次</t>
    <phoneticPr fontId="2" type="noConversion"/>
  </si>
  <si>
    <t>帖子</t>
    <phoneticPr fontId="2" type="noConversion"/>
  </si>
  <si>
    <t>总帖</t>
    <phoneticPr fontId="2" type="noConversion"/>
  </si>
  <si>
    <t>通知帖</t>
    <phoneticPr fontId="2" type="noConversion"/>
  </si>
  <si>
    <t>录播或直播间链接</t>
    <phoneticPr fontId="2" type="noConversion"/>
  </si>
  <si>
    <t>https://www.ratotal.org/?thread-365.htm</t>
    <phoneticPr fontId="2" type="noConversion"/>
  </si>
  <si>
    <t>https://challonge.com/zh_CN/RATCET1V1_4_3</t>
    <phoneticPr fontId="2" type="noConversion"/>
  </si>
  <si>
    <t>https://challonge.com/zh_CN/RATCET1V1_4_2</t>
    <phoneticPr fontId="2" type="noConversion"/>
  </si>
  <si>
    <t>https://challonge.com/zh_CN/RATCET1V1_4_1</t>
    <phoneticPr fontId="2" type="noConversion"/>
  </si>
  <si>
    <t>https://www.ratotal.org/?thread-730.htm</t>
    <phoneticPr fontId="2" type="noConversion"/>
  </si>
  <si>
    <t>统计</t>
    <phoneticPr fontId="2" type="noConversion"/>
  </si>
  <si>
    <t>局数</t>
    <phoneticPr fontId="2" type="noConversion"/>
  </si>
  <si>
    <t>录像数</t>
    <phoneticPr fontId="2" type="noConversion"/>
  </si>
  <si>
    <t>人数</t>
    <phoneticPr fontId="2" type="noConversion"/>
  </si>
  <si>
    <t>新手组统计</t>
    <phoneticPr fontId="2" type="noConversion"/>
  </si>
  <si>
    <t>中坚组统计</t>
    <phoneticPr fontId="2" type="noConversion"/>
  </si>
  <si>
    <t>高手组统计</t>
    <phoneticPr fontId="2" type="noConversion"/>
  </si>
  <si>
    <t>F14黑魂</t>
  </si>
  <si>
    <t>舰队霸主梅德因</t>
  </si>
  <si>
    <t>深路</t>
  </si>
  <si>
    <t>Times</t>
  </si>
  <si>
    <t>Sturmgeist</t>
  </si>
  <si>
    <t>悦</t>
  </si>
  <si>
    <t>过了狗年依旧当苟</t>
  </si>
  <si>
    <t>我是新手</t>
  </si>
  <si>
    <t>蓝政</t>
  </si>
  <si>
    <t>Tsunami</t>
  </si>
  <si>
    <t>Rels</t>
  </si>
  <si>
    <t>新手组</t>
  </si>
  <si>
    <t>新手组</t>
    <phoneticPr fontId="2" type="noConversion"/>
  </si>
  <si>
    <t>中坚组</t>
    <phoneticPr fontId="2" type="noConversion"/>
  </si>
  <si>
    <t>APA-倾心</t>
  </si>
  <si>
    <t>XYZD-wola</t>
  </si>
  <si>
    <t>APA-RC</t>
  </si>
  <si>
    <t>the poor</t>
  </si>
  <si>
    <t>某蛤</t>
  </si>
  <si>
    <t>书写</t>
  </si>
  <si>
    <t>樊萧</t>
  </si>
  <si>
    <t>SFT-WESN</t>
  </si>
  <si>
    <t>shadow</t>
  </si>
  <si>
    <t>SFT-小鳄鱼</t>
  </si>
  <si>
    <t>APA-危机原理</t>
  </si>
  <si>
    <t>XYZD-shenyong</t>
  </si>
  <si>
    <t>伊卡洛斯</t>
  </si>
  <si>
    <t>bali</t>
  </si>
  <si>
    <t>程立雪</t>
  </si>
  <si>
    <t>netcan</t>
  </si>
  <si>
    <t>SFT-K9</t>
  </si>
  <si>
    <t>XYZD-dome</t>
  </si>
  <si>
    <t>MGA-香草</t>
  </si>
  <si>
    <t>BMC-滑稽炮</t>
  </si>
  <si>
    <t>zyb</t>
  </si>
  <si>
    <t>BMC-天蓝萌</t>
  </si>
  <si>
    <t>SFT-哈伦</t>
  </si>
  <si>
    <t>Alvin_Tey</t>
  </si>
  <si>
    <t>sixcoins</t>
  </si>
  <si>
    <t>SFT-GDI</t>
  </si>
  <si>
    <t>CCZD-TOP</t>
  </si>
  <si>
    <t>SFT-2277</t>
  </si>
  <si>
    <t>CCZD-Albert</t>
  </si>
  <si>
    <t>XYZD-北城</t>
  </si>
  <si>
    <t>SFT-SIX</t>
  </si>
  <si>
    <t>SFT-1212</t>
  </si>
  <si>
    <t>0010</t>
    <phoneticPr fontId="2" type="noConversion"/>
  </si>
  <si>
    <t>高手组</t>
    <phoneticPr fontId="2" type="noConversion"/>
  </si>
  <si>
    <t>SQ</t>
    <phoneticPr fontId="2" type="noConversion"/>
  </si>
  <si>
    <t>G63</t>
  </si>
  <si>
    <t>答题卡</t>
  </si>
  <si>
    <t>EA3645</t>
  </si>
  <si>
    <t>局局卡</t>
  </si>
  <si>
    <t>小号</t>
  </si>
  <si>
    <t>行星</t>
    <phoneticPr fontId="2" type="noConversion"/>
  </si>
  <si>
    <t>https://live.bilibili.com/152694</t>
  </si>
  <si>
    <t>https://live.bilibili.com/69851</t>
  </si>
  <si>
    <t>http://live.bilibili.com/4241219</t>
  </si>
  <si>
    <t>https://live.bilibili.com/5587646</t>
  </si>
  <si>
    <t>https://live.bilibili.com/925520</t>
  </si>
  <si>
    <t>https://www.douyu.com/5548773</t>
  </si>
  <si>
    <t xml:space="preserve">https://pan.baidu.com/s/17fZljqv368u558faDKC84g </t>
    <phoneticPr fontId="2" type="noConversion"/>
  </si>
  <si>
    <t>9vp4</t>
    <phoneticPr fontId="2" type="noConversion"/>
  </si>
  <si>
    <t>https://pan.baidu.com/s/1x1-WYMcNdMkaPqdPPdmqNw</t>
    <phoneticPr fontId="2" type="noConversion"/>
  </si>
  <si>
    <t>3tqu</t>
    <phoneticPr fontId="2" type="noConversion"/>
  </si>
  <si>
    <t>https://pan.baidu.com/s/1NJf5jO1L9CGD9Ct0VcR71Q</t>
    <phoneticPr fontId="2" type="noConversion"/>
  </si>
  <si>
    <t>f1hx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</si>
</sst>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4" x14ac:knownFonts="1">
    <font>
      <sz val="11"/>
      <color theme="1"/>
      <name val="等线"/>
      <family val="2"/>
      <scheme val="minor"/>
    </font>
    <font>
      <sz val="12"/>
      <color theme="1"/>
      <name val="Adobe 黑体 Std R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Adobe 黑体 Std R"/>
      <family val="2"/>
    </font>
    <font>
      <sz val="20"/>
      <color theme="1"/>
      <name val="Adobe 黑体 Std R"/>
      <family val="2"/>
      <charset val="134"/>
    </font>
    <font>
      <sz val="20"/>
      <color theme="1"/>
      <name val="Adobe 黑体 Std R"/>
      <family val="2"/>
      <charset val="128"/>
    </font>
    <font>
      <u/>
      <sz val="11"/>
      <color theme="10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color theme="1"/>
      <name val="Adobe 黑体 Std R"/>
      <family val="2"/>
      <charset val="128"/>
    </font>
    <font>
      <b/>
      <sz val="14"/>
      <color theme="1"/>
      <name val="Adobe 黑体 Std R"/>
      <family val="2"/>
      <charset val="128"/>
    </font>
    <font>
      <u/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28"/>
    </font>
    <font>
      <sz val="12"/>
      <color theme="1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Adobe 黑体 Std R"/>
      <family val="2"/>
      <charset val="128"/>
    </font>
    <font>
      <sz val="12"/>
      <color theme="0"/>
      <name val="Adobe 黑体 Std R"/>
      <family val="2"/>
    </font>
    <font>
      <sz val="12"/>
      <color theme="0"/>
      <name val="Adobe 黑体 Std R"/>
      <family val="2"/>
      <charset val="128"/>
    </font>
    <font>
      <b/>
      <sz val="14"/>
      <color theme="0"/>
      <name val="Adobe 黑体 Std R"/>
      <family val="2"/>
    </font>
    <font>
      <sz val="11"/>
      <color theme="0"/>
      <name val="等线"/>
      <family val="2"/>
      <scheme val="minor"/>
    </font>
    <font>
      <sz val="12"/>
      <color theme="0"/>
      <name val="Adobe 黑体 Std R"/>
      <family val="2"/>
      <charset val="134"/>
    </font>
    <font>
      <sz val="14"/>
      <color theme="1"/>
      <name val="Adobe 黑体 Std R"/>
      <family val="2"/>
    </font>
    <font>
      <sz val="14"/>
      <color theme="1"/>
      <name val="Adobe 黑体 Std R"/>
      <family val="2"/>
      <charset val="128"/>
    </font>
    <font>
      <sz val="14"/>
      <color theme="1"/>
      <name val="Adobe 黑体 Std R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4" borderId="9" xfId="0" applyNumberFormat="1" applyFont="1" applyFill="1" applyBorder="1" applyAlignment="1">
      <alignment horizontal="center" vertical="center"/>
    </xf>
    <xf numFmtId="0" fontId="7" fillId="0" borderId="0" xfId="0" applyFont="1"/>
    <xf numFmtId="176" fontId="8" fillId="7" borderId="1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0" borderId="0" xfId="0" applyFont="1"/>
    <xf numFmtId="176" fontId="11" fillId="8" borderId="9" xfId="0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12" fillId="0" borderId="28" xfId="0" applyFont="1" applyBorder="1"/>
    <xf numFmtId="0" fontId="12" fillId="0" borderId="4" xfId="0" applyFont="1" applyBorder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4" borderId="12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center" vertical="center"/>
    </xf>
    <xf numFmtId="176" fontId="11" fillId="8" borderId="12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76" fontId="8" fillId="8" borderId="1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9" fillId="0" borderId="0" xfId="0" applyFont="1"/>
    <xf numFmtId="0" fontId="18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6" fillId="0" borderId="0" xfId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1" xfId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1" xfId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6" fillId="0" borderId="24" xfId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49" fontId="17" fillId="5" borderId="8" xfId="0" applyNumberFormat="1" applyFont="1" applyFill="1" applyBorder="1" applyAlignment="1">
      <alignment horizontal="center" vertical="center"/>
    </xf>
    <xf numFmtId="0" fontId="19" fillId="5" borderId="1" xfId="0" applyFont="1" applyFill="1" applyBorder="1"/>
    <xf numFmtId="0" fontId="0" fillId="2" borderId="1" xfId="0" applyFont="1" applyFill="1" applyBorder="1"/>
    <xf numFmtId="0" fontId="6" fillId="0" borderId="25" xfId="1" applyBorder="1" applyAlignment="1">
      <alignment horizontal="center" vertical="center"/>
    </xf>
    <xf numFmtId="0" fontId="6" fillId="0" borderId="26" xfId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20" xfId="1" applyBorder="1" applyAlignment="1">
      <alignment horizontal="center" vertical="center"/>
    </xf>
    <xf numFmtId="0" fontId="6" fillId="0" borderId="22" xfId="1" applyBorder="1" applyAlignment="1">
      <alignment horizontal="center" vertical="center"/>
    </xf>
    <xf numFmtId="0" fontId="6" fillId="0" borderId="23" xfId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33</xdr:row>
      <xdr:rowOff>83820</xdr:rowOff>
    </xdr:from>
    <xdr:to>
      <xdr:col>18</xdr:col>
      <xdr:colOff>38100</xdr:colOff>
      <xdr:row>68</xdr:row>
      <xdr:rowOff>137160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E69D943-0DB8-4E67-850A-3D8A3DEC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4560" y="7376160"/>
          <a:ext cx="7254240" cy="725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n.baidu.com/s/17fZljqv368u558faDKC84g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hallonge.com/zh_CN/RATCET1V1_4_1" TargetMode="External"/><Relationship Id="rId7" Type="http://schemas.openxmlformats.org/officeDocument/2006/relationships/hyperlink" Target="https://www.ratotal.org/?thread-365.ht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hallonge.com/zh_CN/RATCET1V1_4_2" TargetMode="External"/><Relationship Id="rId1" Type="http://schemas.openxmlformats.org/officeDocument/2006/relationships/hyperlink" Target="https://challonge.com/zh_CN/RATCET1V1_4_3" TargetMode="External"/><Relationship Id="rId6" Type="http://schemas.openxmlformats.org/officeDocument/2006/relationships/hyperlink" Target="https://www.ratotal.org/?thread-730.htm" TargetMode="External"/><Relationship Id="rId11" Type="http://schemas.openxmlformats.org/officeDocument/2006/relationships/hyperlink" Target="https://live.bilibili.com/1654310" TargetMode="External"/><Relationship Id="rId5" Type="http://schemas.openxmlformats.org/officeDocument/2006/relationships/hyperlink" Target="https://pan.baidu.com/s/1x1-WYMcNdMkaPqdPPdmqNw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www.bilibili.com/video/av59465809" TargetMode="External"/><Relationship Id="rId4" Type="http://schemas.openxmlformats.org/officeDocument/2006/relationships/hyperlink" Target="https://pan.baidu.com/s/1NJf5jO1L9CGD9Ct0VcR71Q" TargetMode="External"/><Relationship Id="rId9" Type="http://schemas.openxmlformats.org/officeDocument/2006/relationships/hyperlink" Target="https://live.bilibili.com/4241219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1F0F-7501-408F-AFF2-AADA7FAEBEFA}">
  <dimension ref="A1:O46"/>
  <sheetViews>
    <sheetView showGridLines="0" tabSelected="1" topLeftCell="A10" workbookViewId="0">
      <selection activeCell="F9" sqref="F9"/>
    </sheetView>
  </sheetViews>
  <sheetFormatPr defaultRowHeight="16.2" x14ac:dyDescent="0.3"/>
  <cols>
    <col min="1" max="1" width="18.44140625" style="99" customWidth="1"/>
    <col min="2" max="2" width="11.33203125" style="100" customWidth="1"/>
    <col min="3" max="3" width="17.33203125" style="15" customWidth="1"/>
    <col min="4" max="4" width="11.6640625" style="16" customWidth="1"/>
    <col min="5" max="5" width="18.44140625" style="45" customWidth="1"/>
    <col min="6" max="16384" width="8.88671875" style="14"/>
  </cols>
  <sheetData>
    <row r="1" spans="1:15" s="17" customFormat="1" ht="19.8" thickTop="1" thickBot="1" x14ac:dyDescent="0.45">
      <c r="A1" s="54" t="s">
        <v>0</v>
      </c>
      <c r="B1" s="41" t="s">
        <v>1</v>
      </c>
      <c r="C1" s="42" t="s">
        <v>2</v>
      </c>
      <c r="D1" s="43" t="s">
        <v>3</v>
      </c>
      <c r="E1" s="44" t="s">
        <v>4</v>
      </c>
      <c r="G1" s="66" t="s">
        <v>22</v>
      </c>
      <c r="H1" s="2" t="s">
        <v>20</v>
      </c>
      <c r="I1" s="69" t="s">
        <v>108</v>
      </c>
      <c r="J1" s="70"/>
      <c r="K1" s="70"/>
      <c r="L1" s="70"/>
      <c r="M1" s="70"/>
      <c r="N1" s="71"/>
      <c r="O1" s="24" t="s">
        <v>109</v>
      </c>
    </row>
    <row r="2" spans="1:15" ht="17.399999999999999" thickTop="1" thickBot="1" x14ac:dyDescent="0.35">
      <c r="A2" s="55" t="str">
        <f>详细!A2</f>
        <v>F14黑魂</v>
      </c>
      <c r="B2" s="18" t="str">
        <f>详细!B2</f>
        <v>新手组</v>
      </c>
      <c r="C2" s="15">
        <f>(详细!D2/详细!C2)</f>
        <v>1</v>
      </c>
      <c r="D2" s="16">
        <f>(详细!S2/详细!R2)</f>
        <v>1</v>
      </c>
      <c r="E2" s="45">
        <f>详细!V2</f>
        <v>1</v>
      </c>
      <c r="G2" s="67"/>
      <c r="H2" s="3" t="s">
        <v>21</v>
      </c>
      <c r="I2" s="72" t="s">
        <v>106</v>
      </c>
      <c r="J2" s="73"/>
      <c r="K2" s="73"/>
      <c r="L2" s="73"/>
      <c r="M2" s="73"/>
      <c r="N2" s="74"/>
      <c r="O2" s="25" t="s">
        <v>107</v>
      </c>
    </row>
    <row r="3" spans="1:15" ht="17.399999999999999" thickTop="1" thickBot="1" x14ac:dyDescent="0.35">
      <c r="A3" s="55" t="str">
        <f>详细!A3</f>
        <v>舰队霸主梅德因</v>
      </c>
      <c r="B3" s="18" t="str">
        <f>详细!B3</f>
        <v>新手组</v>
      </c>
      <c r="C3" s="15">
        <f>(详细!D3/详细!C3)</f>
        <v>1</v>
      </c>
      <c r="D3" s="16">
        <f>(详细!S3/详细!R3)</f>
        <v>0.76923076923076927</v>
      </c>
      <c r="E3" s="45">
        <f>详细!V3</f>
        <v>1</v>
      </c>
      <c r="G3" s="68"/>
      <c r="H3" s="4" t="s">
        <v>23</v>
      </c>
      <c r="I3" s="75" t="s">
        <v>104</v>
      </c>
      <c r="J3" s="76"/>
      <c r="K3" s="76"/>
      <c r="L3" s="76"/>
      <c r="M3" s="76"/>
      <c r="N3" s="77"/>
      <c r="O3" s="26" t="s">
        <v>105</v>
      </c>
    </row>
    <row r="4" spans="1:15" ht="17.399999999999999" thickTop="1" thickBot="1" x14ac:dyDescent="0.35">
      <c r="A4" s="55" t="str">
        <f>详细!A4</f>
        <v>深路</v>
      </c>
      <c r="B4" s="18" t="str">
        <f>详细!B4</f>
        <v>新手组</v>
      </c>
      <c r="C4" s="15">
        <f>(详细!D4/详细!C4)</f>
        <v>0.66666666666666663</v>
      </c>
      <c r="D4" s="16">
        <f>(详细!S4/详细!R4)</f>
        <v>0.61538461538461542</v>
      </c>
      <c r="E4" s="45">
        <f>详细!V4</f>
        <v>0.84615384615384615</v>
      </c>
      <c r="G4" s="1"/>
      <c r="H4" s="1"/>
      <c r="I4" s="1"/>
      <c r="J4" s="1"/>
      <c r="K4" s="1"/>
      <c r="L4" s="1"/>
      <c r="M4" s="1"/>
      <c r="N4" s="1"/>
    </row>
    <row r="5" spans="1:15" ht="17.399999999999999" customHeight="1" thickTop="1" thickBot="1" x14ac:dyDescent="0.35">
      <c r="A5" s="55" t="str">
        <f>详细!A5</f>
        <v>Times</v>
      </c>
      <c r="B5" s="18" t="str">
        <f>详细!B5</f>
        <v>新手组</v>
      </c>
      <c r="C5" s="15">
        <f>(详细!D5/详细!C5)</f>
        <v>0.5</v>
      </c>
      <c r="D5" s="16">
        <f>(详细!S5/详细!R5)</f>
        <v>0.5714285714285714</v>
      </c>
      <c r="E5" s="45">
        <f>详细!V5</f>
        <v>1</v>
      </c>
      <c r="G5" s="66" t="s">
        <v>24</v>
      </c>
      <c r="H5" s="5" t="s">
        <v>25</v>
      </c>
      <c r="I5" s="47" t="s">
        <v>26</v>
      </c>
      <c r="J5" s="95" t="s">
        <v>30</v>
      </c>
      <c r="K5" s="95"/>
      <c r="L5" s="95"/>
      <c r="M5" s="95"/>
      <c r="N5" s="96"/>
    </row>
    <row r="6" spans="1:15" ht="16.8" customHeight="1" thickTop="1" x14ac:dyDescent="0.3">
      <c r="A6" s="55" t="str">
        <f>详细!A6</f>
        <v>Sturmgeist</v>
      </c>
      <c r="B6" s="18" t="str">
        <f>详细!B6</f>
        <v>新手组</v>
      </c>
      <c r="C6" s="15">
        <f>(详细!D6/详细!C6)</f>
        <v>0.41666666666666669</v>
      </c>
      <c r="D6" s="16">
        <f>(详细!S6/详细!R6)</f>
        <v>0.5</v>
      </c>
      <c r="E6" s="45">
        <f>详细!V6</f>
        <v>1</v>
      </c>
      <c r="G6" s="94"/>
      <c r="H6" s="2" t="s">
        <v>92</v>
      </c>
      <c r="I6" s="61">
        <v>14</v>
      </c>
      <c r="J6" s="79" t="s">
        <v>98</v>
      </c>
      <c r="K6" s="105"/>
      <c r="L6" s="105"/>
      <c r="M6" s="105"/>
      <c r="N6" s="106"/>
    </row>
    <row r="7" spans="1:15" ht="16.2" customHeight="1" x14ac:dyDescent="0.3">
      <c r="A7" s="55" t="str">
        <f>详细!A7</f>
        <v>悦</v>
      </c>
      <c r="B7" s="18" t="str">
        <f>详细!B7</f>
        <v>新手组</v>
      </c>
      <c r="C7" s="15">
        <f>(详细!D7/详细!C7)</f>
        <v>0.5</v>
      </c>
      <c r="D7" s="16">
        <f>(详细!S7/详细!R7)</f>
        <v>0.5</v>
      </c>
      <c r="E7" s="45">
        <f>详细!V7</f>
        <v>1</v>
      </c>
      <c r="G7" s="94"/>
      <c r="H7" s="3" t="s">
        <v>93</v>
      </c>
      <c r="I7" s="62">
        <v>14</v>
      </c>
      <c r="J7" s="93" t="s">
        <v>99</v>
      </c>
      <c r="K7" s="101"/>
      <c r="L7" s="101"/>
      <c r="M7" s="101"/>
      <c r="N7" s="102"/>
    </row>
    <row r="8" spans="1:15" ht="16.8" customHeight="1" x14ac:dyDescent="0.3">
      <c r="A8" s="55" t="str">
        <f>详细!A8</f>
        <v>过了狗年依旧当苟</v>
      </c>
      <c r="B8" s="18" t="str">
        <f>详细!B8</f>
        <v>新手组</v>
      </c>
      <c r="C8" s="15">
        <f>(详细!D8/详细!C8)</f>
        <v>0.33333333333333331</v>
      </c>
      <c r="D8" s="16">
        <f>(详细!S8/详细!R8)</f>
        <v>0.5</v>
      </c>
      <c r="E8" s="45">
        <f>详细!V8</f>
        <v>0.75</v>
      </c>
      <c r="G8" s="94"/>
      <c r="H8" s="3" t="s">
        <v>94</v>
      </c>
      <c r="I8" s="62">
        <v>17</v>
      </c>
      <c r="J8" s="93" t="s">
        <v>100</v>
      </c>
      <c r="K8" s="101"/>
      <c r="L8" s="101"/>
      <c r="M8" s="101"/>
      <c r="N8" s="102"/>
    </row>
    <row r="9" spans="1:15" ht="17.399999999999999" customHeight="1" x14ac:dyDescent="0.3">
      <c r="A9" s="55" t="str">
        <f>详细!A9</f>
        <v>我是新手</v>
      </c>
      <c r="B9" s="18" t="str">
        <f>详细!B9</f>
        <v>新手组</v>
      </c>
      <c r="C9" s="15">
        <f>(详细!D9/详细!C9)</f>
        <v>0.5</v>
      </c>
      <c r="D9" s="16">
        <f>(详细!S9/详细!R9)</f>
        <v>0.44444444444444442</v>
      </c>
      <c r="E9" s="45">
        <f>详细!V9</f>
        <v>0.77777777777777779</v>
      </c>
      <c r="G9" s="94"/>
      <c r="H9" s="3" t="s">
        <v>97</v>
      </c>
      <c r="I9" s="62">
        <v>0</v>
      </c>
      <c r="J9" s="93" t="s">
        <v>101</v>
      </c>
      <c r="K9" s="101"/>
      <c r="L9" s="101"/>
      <c r="M9" s="101"/>
      <c r="N9" s="102"/>
    </row>
    <row r="10" spans="1:15" x14ac:dyDescent="0.3">
      <c r="A10" s="55" t="str">
        <f>详细!A10</f>
        <v>蓝政</v>
      </c>
      <c r="B10" s="18" t="str">
        <f>详细!B10</f>
        <v>新手组</v>
      </c>
      <c r="C10" s="15">
        <f>(详细!D10/详细!C10)</f>
        <v>0.5</v>
      </c>
      <c r="D10" s="16">
        <f>(详细!S10/详细!R10)</f>
        <v>0.33333333333333331</v>
      </c>
      <c r="E10" s="45">
        <f>详细!V10</f>
        <v>0.66666666666666663</v>
      </c>
      <c r="G10" s="94"/>
      <c r="H10" s="3" t="s">
        <v>95</v>
      </c>
      <c r="I10" s="62">
        <v>0</v>
      </c>
      <c r="J10" s="93" t="s">
        <v>102</v>
      </c>
      <c r="K10" s="101"/>
      <c r="L10" s="101"/>
      <c r="M10" s="101"/>
      <c r="N10" s="102"/>
    </row>
    <row r="11" spans="1:15" ht="16.8" thickBot="1" x14ac:dyDescent="0.35">
      <c r="A11" s="55" t="str">
        <f>详细!A11</f>
        <v>Tsunami</v>
      </c>
      <c r="B11" s="18" t="str">
        <f>详细!B11</f>
        <v>新手组</v>
      </c>
      <c r="C11" s="15">
        <f>(详细!D11/详细!C11)</f>
        <v>0</v>
      </c>
      <c r="D11" s="16">
        <f>(详细!S11/详细!R11)</f>
        <v>0.1111111111111111</v>
      </c>
      <c r="E11" s="45">
        <f>详细!V11</f>
        <v>0.77777777777777779</v>
      </c>
      <c r="G11" s="78"/>
      <c r="H11" s="4" t="s">
        <v>96</v>
      </c>
      <c r="I11" s="63">
        <v>0</v>
      </c>
      <c r="J11" s="82" t="s">
        <v>103</v>
      </c>
      <c r="K11" s="103"/>
      <c r="L11" s="103"/>
      <c r="M11" s="103"/>
      <c r="N11" s="104"/>
    </row>
    <row r="12" spans="1:15" ht="17.399999999999999" thickTop="1" thickBot="1" x14ac:dyDescent="0.35">
      <c r="A12" s="55" t="str">
        <f>详细!A12</f>
        <v>Rels</v>
      </c>
      <c r="B12" s="18" t="str">
        <f>详细!B12</f>
        <v>新手组</v>
      </c>
      <c r="C12" s="15">
        <f>(详细!D12/详细!C12)</f>
        <v>0</v>
      </c>
      <c r="D12" s="16">
        <f>(详细!S12/详细!R12)</f>
        <v>0</v>
      </c>
      <c r="E12" s="45">
        <f>详细!V12</f>
        <v>1</v>
      </c>
      <c r="H12" s="1"/>
      <c r="I12" s="1"/>
      <c r="J12" s="56"/>
      <c r="K12" s="57"/>
      <c r="L12" s="57"/>
      <c r="M12" s="57"/>
      <c r="N12" s="57"/>
    </row>
    <row r="13" spans="1:15" ht="16.8" thickTop="1" x14ac:dyDescent="0.3">
      <c r="A13" s="55" t="str">
        <f>详细!A13</f>
        <v>APA-倾心</v>
      </c>
      <c r="B13" s="18" t="str">
        <f>详细!B13</f>
        <v>中坚组</v>
      </c>
      <c r="C13" s="15">
        <f>(详细!D13/详细!C13)</f>
        <v>1</v>
      </c>
      <c r="D13" s="16">
        <f>(详细!S13/详细!R13)</f>
        <v>0.7142857142857143</v>
      </c>
      <c r="E13" s="45">
        <f>详细!V13</f>
        <v>1</v>
      </c>
      <c r="G13" s="66" t="s">
        <v>19</v>
      </c>
      <c r="H13" s="2" t="s">
        <v>20</v>
      </c>
      <c r="I13" s="69" t="s">
        <v>34</v>
      </c>
      <c r="J13" s="70"/>
      <c r="K13" s="70"/>
      <c r="L13" s="70"/>
      <c r="M13" s="70"/>
      <c r="N13" s="71"/>
    </row>
    <row r="14" spans="1:15" x14ac:dyDescent="0.3">
      <c r="A14" s="55" t="str">
        <f>详细!A14</f>
        <v>XYZD-wola</v>
      </c>
      <c r="B14" s="18" t="str">
        <f>详细!B14</f>
        <v>中坚组</v>
      </c>
      <c r="C14" s="15">
        <f>(详细!D14/详细!C14)</f>
        <v>0.8</v>
      </c>
      <c r="D14" s="16">
        <f>(详细!S14/详细!R14)</f>
        <v>0.66666666666666663</v>
      </c>
      <c r="E14" s="45">
        <f>详细!V14</f>
        <v>0.91666666666666663</v>
      </c>
      <c r="G14" s="67"/>
      <c r="H14" s="3" t="s">
        <v>21</v>
      </c>
      <c r="I14" s="72" t="s">
        <v>33</v>
      </c>
      <c r="J14" s="73"/>
      <c r="K14" s="73"/>
      <c r="L14" s="73"/>
      <c r="M14" s="73"/>
      <c r="N14" s="74"/>
    </row>
    <row r="15" spans="1:15" ht="16.8" thickBot="1" x14ac:dyDescent="0.35">
      <c r="A15" s="55" t="str">
        <f>详细!A15</f>
        <v>APA-RC</v>
      </c>
      <c r="B15" s="18" t="str">
        <f>详细!B15</f>
        <v>中坚组</v>
      </c>
      <c r="C15" s="15">
        <f>(详细!D15/详细!C15)</f>
        <v>0.66666666666666663</v>
      </c>
      <c r="D15" s="16">
        <f>(详细!S15/详细!R15)</f>
        <v>0.6428571428571429</v>
      </c>
      <c r="E15" s="45">
        <f>详细!V15</f>
        <v>1</v>
      </c>
      <c r="G15" s="68"/>
      <c r="H15" s="4" t="s">
        <v>23</v>
      </c>
      <c r="I15" s="75" t="s">
        <v>32</v>
      </c>
      <c r="J15" s="76"/>
      <c r="K15" s="76"/>
      <c r="L15" s="76"/>
      <c r="M15" s="76"/>
      <c r="N15" s="77"/>
    </row>
    <row r="16" spans="1:15" ht="17.399999999999999" thickTop="1" thickBot="1" x14ac:dyDescent="0.35">
      <c r="A16" s="55" t="str">
        <f>详细!A16</f>
        <v>the poor</v>
      </c>
      <c r="B16" s="18" t="str">
        <f>详细!B16</f>
        <v>中坚组</v>
      </c>
      <c r="C16" s="15">
        <f>(详细!D16/详细!C16)</f>
        <v>0.75</v>
      </c>
      <c r="D16" s="16">
        <f>(详细!S16/详细!R16)</f>
        <v>0.625</v>
      </c>
      <c r="E16" s="45">
        <f>详细!V16</f>
        <v>1</v>
      </c>
    </row>
    <row r="17" spans="1:14" ht="16.8" thickTop="1" x14ac:dyDescent="0.3">
      <c r="A17" s="55" t="str">
        <f>详细!A17</f>
        <v>某蛤</v>
      </c>
      <c r="B17" s="18" t="str">
        <f>详细!B17</f>
        <v>中坚组</v>
      </c>
      <c r="C17" s="15">
        <f>(详细!D17/详细!C17)</f>
        <v>0.66666666666666663</v>
      </c>
      <c r="D17" s="16">
        <f>(详细!S17/详细!R17)</f>
        <v>0.625</v>
      </c>
      <c r="E17" s="45">
        <f>详细!V17</f>
        <v>1</v>
      </c>
      <c r="G17" s="66" t="s">
        <v>27</v>
      </c>
      <c r="H17" s="2" t="s">
        <v>28</v>
      </c>
      <c r="I17" s="79" t="s">
        <v>31</v>
      </c>
      <c r="J17" s="80"/>
      <c r="K17" s="80"/>
      <c r="L17" s="80"/>
      <c r="M17" s="80"/>
      <c r="N17" s="81"/>
    </row>
    <row r="18" spans="1:14" ht="26.4" customHeight="1" thickBot="1" x14ac:dyDescent="0.35">
      <c r="A18" s="55" t="str">
        <f>详细!A18</f>
        <v>书写</v>
      </c>
      <c r="B18" s="18" t="str">
        <f>详细!B18</f>
        <v>中坚组</v>
      </c>
      <c r="C18" s="15">
        <f>(详细!D18/详细!C18)</f>
        <v>0.58333333333333337</v>
      </c>
      <c r="D18" s="16">
        <f>(详细!S18/详细!R18)</f>
        <v>0.6</v>
      </c>
      <c r="E18" s="45">
        <f>详细!V18</f>
        <v>1</v>
      </c>
      <c r="G18" s="78"/>
      <c r="H18" s="4" t="s">
        <v>29</v>
      </c>
      <c r="I18" s="82" t="s">
        <v>35</v>
      </c>
      <c r="J18" s="83"/>
      <c r="K18" s="83"/>
      <c r="L18" s="83"/>
      <c r="M18" s="83"/>
      <c r="N18" s="84"/>
    </row>
    <row r="19" spans="1:14" ht="16.8" customHeight="1" thickTop="1" x14ac:dyDescent="0.3">
      <c r="A19" s="55" t="str">
        <f>详细!A19</f>
        <v>樊萧</v>
      </c>
      <c r="B19" s="18" t="str">
        <f>详细!B19</f>
        <v>中坚组</v>
      </c>
      <c r="C19" s="15">
        <f>(详细!D19/详细!C19)</f>
        <v>0.5</v>
      </c>
      <c r="D19" s="16">
        <f>(详细!S19/详细!R19)</f>
        <v>0.6</v>
      </c>
      <c r="E19" s="45">
        <f>详细!V19</f>
        <v>0.7</v>
      </c>
    </row>
    <row r="20" spans="1:14" ht="16.8" customHeight="1" thickBot="1" x14ac:dyDescent="0.35">
      <c r="A20" s="55" t="str">
        <f>详细!A20</f>
        <v>SFT-WESN</v>
      </c>
      <c r="B20" s="18" t="str">
        <f>详细!B20</f>
        <v>中坚组</v>
      </c>
      <c r="C20" s="15">
        <f>(详细!D20/详细!C20)</f>
        <v>0.5</v>
      </c>
      <c r="D20" s="16">
        <f>(详细!S20/详细!R20)</f>
        <v>0.53846153846153844</v>
      </c>
      <c r="E20" s="45">
        <f>详细!V20</f>
        <v>1</v>
      </c>
    </row>
    <row r="21" spans="1:14" ht="17.399999999999999" customHeight="1" thickTop="1" thickBot="1" x14ac:dyDescent="0.4">
      <c r="A21" s="55" t="str">
        <f>详细!A21</f>
        <v>shadow</v>
      </c>
      <c r="B21" s="18" t="str">
        <f>详细!B21</f>
        <v>中坚组</v>
      </c>
      <c r="C21" s="15">
        <f>(详细!D21/详细!C21)</f>
        <v>0.6</v>
      </c>
      <c r="D21" s="16">
        <f>(详细!S21/详细!R21)</f>
        <v>0.53846153846153844</v>
      </c>
      <c r="E21" s="45">
        <f>详细!V21</f>
        <v>0.76923076923076927</v>
      </c>
      <c r="G21" s="89" t="s">
        <v>36</v>
      </c>
      <c r="H21" s="92" t="s">
        <v>37</v>
      </c>
      <c r="I21" s="65">
        <f>SUM(L21,L24,L27)</f>
        <v>232</v>
      </c>
      <c r="J21" s="85" t="s">
        <v>40</v>
      </c>
      <c r="K21" s="2" t="s">
        <v>37</v>
      </c>
      <c r="L21" s="58">
        <f>SUM(详细!R2:R12)/2</f>
        <v>44</v>
      </c>
    </row>
    <row r="22" spans="1:14" ht="16.8" customHeight="1" thickTop="1" thickBot="1" x14ac:dyDescent="0.4">
      <c r="A22" s="55" t="str">
        <f>详细!A22</f>
        <v>SFT-小鳄鱼</v>
      </c>
      <c r="B22" s="18" t="str">
        <f>详细!B22</f>
        <v>中坚组</v>
      </c>
      <c r="C22" s="15">
        <f>(详细!D22/详细!C22)</f>
        <v>0.6</v>
      </c>
      <c r="D22" s="16">
        <f>(详细!S22/详细!R22)</f>
        <v>0.53333333333333333</v>
      </c>
      <c r="E22" s="45">
        <f>详细!V22</f>
        <v>1</v>
      </c>
      <c r="G22" s="90"/>
      <c r="H22" s="65"/>
      <c r="I22" s="65"/>
      <c r="J22" s="86"/>
      <c r="K22" s="3" t="s">
        <v>38</v>
      </c>
      <c r="L22" s="59">
        <f>SUM(详细!U2:U12)/2</f>
        <v>40</v>
      </c>
    </row>
    <row r="23" spans="1:14" ht="16.8" customHeight="1" thickTop="1" thickBot="1" x14ac:dyDescent="0.4">
      <c r="A23" s="55" t="str">
        <f>详细!A23</f>
        <v>APA-危机原理</v>
      </c>
      <c r="B23" s="18" t="str">
        <f>详细!B23</f>
        <v>中坚组</v>
      </c>
      <c r="C23" s="15">
        <f>(详细!D23/详细!C23)</f>
        <v>0.58333333333333337</v>
      </c>
      <c r="D23" s="16">
        <f>(详细!S23/详细!R23)</f>
        <v>0.53333333333333333</v>
      </c>
      <c r="E23" s="45">
        <f>详细!V23</f>
        <v>0.93333333333333335</v>
      </c>
      <c r="G23" s="90"/>
      <c r="H23" s="65"/>
      <c r="I23" s="65"/>
      <c r="J23" s="87"/>
      <c r="K23" s="4" t="s">
        <v>39</v>
      </c>
      <c r="L23" s="60">
        <v>11</v>
      </c>
    </row>
    <row r="24" spans="1:14" ht="17.399999999999999" customHeight="1" thickTop="1" thickBot="1" x14ac:dyDescent="0.4">
      <c r="A24" s="55" t="str">
        <f>详细!A24</f>
        <v>XYZD-shenyong</v>
      </c>
      <c r="B24" s="18" t="str">
        <f>详细!B24</f>
        <v>中坚组</v>
      </c>
      <c r="C24" s="15">
        <f>(详细!D24/详细!C24)</f>
        <v>0.33333333333333331</v>
      </c>
      <c r="D24" s="16">
        <f>(详细!S24/详细!R24)</f>
        <v>0.5</v>
      </c>
      <c r="E24" s="45">
        <f>详细!V24</f>
        <v>1</v>
      </c>
      <c r="G24" s="90"/>
      <c r="H24" s="65" t="s">
        <v>38</v>
      </c>
      <c r="I24" s="65">
        <f>SUM(L22,L25,L28)</f>
        <v>202</v>
      </c>
      <c r="J24" s="88" t="s">
        <v>41</v>
      </c>
      <c r="K24" s="2" t="s">
        <v>37</v>
      </c>
      <c r="L24" s="58">
        <f>SUM(详细!R13:R34)/2</f>
        <v>117</v>
      </c>
    </row>
    <row r="25" spans="1:14" ht="17.399999999999999" thickTop="1" thickBot="1" x14ac:dyDescent="0.4">
      <c r="A25" s="55" t="str">
        <f>详细!A25</f>
        <v>伊卡洛斯</v>
      </c>
      <c r="B25" s="18" t="str">
        <f>详细!B25</f>
        <v>中坚组</v>
      </c>
      <c r="C25" s="15">
        <f>(详细!D25/详细!C25)</f>
        <v>0.5</v>
      </c>
      <c r="D25" s="16">
        <f>(详细!S25/详细!R25)</f>
        <v>0.5</v>
      </c>
      <c r="E25" s="45">
        <f>详细!V25</f>
        <v>1</v>
      </c>
      <c r="G25" s="90"/>
      <c r="H25" s="65"/>
      <c r="I25" s="65"/>
      <c r="J25" s="86"/>
      <c r="K25" s="3" t="s">
        <v>38</v>
      </c>
      <c r="L25" s="59">
        <f>SUM(详细!U13:U34)/2</f>
        <v>106</v>
      </c>
    </row>
    <row r="26" spans="1:14" ht="17.399999999999999" thickTop="1" thickBot="1" x14ac:dyDescent="0.4">
      <c r="A26" s="55" t="str">
        <f>详细!A26</f>
        <v>bali</v>
      </c>
      <c r="B26" s="18" t="str">
        <f>详细!B26</f>
        <v>中坚组</v>
      </c>
      <c r="C26" s="15">
        <f>(详细!D26/详细!C26)</f>
        <v>0.4</v>
      </c>
      <c r="D26" s="16">
        <f>(详细!S26/详细!R26)</f>
        <v>0.46153846153846156</v>
      </c>
      <c r="E26" s="45">
        <f>详细!V26</f>
        <v>0.53846153846153844</v>
      </c>
      <c r="G26" s="90"/>
      <c r="H26" s="65"/>
      <c r="I26" s="65"/>
      <c r="J26" s="87"/>
      <c r="K26" s="4" t="s">
        <v>39</v>
      </c>
      <c r="L26" s="60">
        <v>22</v>
      </c>
    </row>
    <row r="27" spans="1:14" ht="17.399999999999999" thickTop="1" thickBot="1" x14ac:dyDescent="0.4">
      <c r="A27" s="55" t="str">
        <f>详细!A27</f>
        <v>程立雪</v>
      </c>
      <c r="B27" s="18" t="str">
        <f>详细!B27</f>
        <v>中坚组</v>
      </c>
      <c r="C27" s="15">
        <f>(详细!D27/详细!C27)</f>
        <v>0.4</v>
      </c>
      <c r="D27" s="16">
        <f>(详细!S27/详细!R27)</f>
        <v>0.41666666666666669</v>
      </c>
      <c r="E27" s="45">
        <f>详细!V27</f>
        <v>1</v>
      </c>
      <c r="G27" s="90"/>
      <c r="H27" s="65" t="s">
        <v>39</v>
      </c>
      <c r="I27" s="65">
        <f>SUM(L23,L26,L29)</f>
        <v>45</v>
      </c>
      <c r="J27" s="88" t="s">
        <v>42</v>
      </c>
      <c r="K27" s="2" t="s">
        <v>37</v>
      </c>
      <c r="L27" s="58">
        <f>SUM(详细!R35:R46)/2</f>
        <v>71</v>
      </c>
    </row>
    <row r="28" spans="1:14" ht="17.399999999999999" thickTop="1" thickBot="1" x14ac:dyDescent="0.4">
      <c r="A28" s="55" t="str">
        <f>详细!A28</f>
        <v>netcan</v>
      </c>
      <c r="B28" s="18" t="str">
        <f>详细!B28</f>
        <v>中坚组</v>
      </c>
      <c r="C28" s="15">
        <f>(详细!D28/详细!C28)</f>
        <v>0</v>
      </c>
      <c r="D28" s="16">
        <f>(详细!S28/详细!R28)</f>
        <v>0.33333333333333331</v>
      </c>
      <c r="E28" s="45">
        <f>详细!V28</f>
        <v>1</v>
      </c>
      <c r="G28" s="90"/>
      <c r="H28" s="65"/>
      <c r="I28" s="65"/>
      <c r="J28" s="86"/>
      <c r="K28" s="3" t="s">
        <v>38</v>
      </c>
      <c r="L28" s="59">
        <f>SUM(详细!U35:U46)/2</f>
        <v>56</v>
      </c>
    </row>
    <row r="29" spans="1:14" ht="17.399999999999999" thickTop="1" thickBot="1" x14ac:dyDescent="0.4">
      <c r="A29" s="55" t="str">
        <f>详细!A29</f>
        <v>SFT-K9</v>
      </c>
      <c r="B29" s="18" t="str">
        <f>详细!B29</f>
        <v>中坚组</v>
      </c>
      <c r="C29" s="15">
        <f>(详细!D29/详细!C29)</f>
        <v>0.16666666666666666</v>
      </c>
      <c r="D29" s="16">
        <f>(详细!S29/详细!R29)</f>
        <v>0.2857142857142857</v>
      </c>
      <c r="E29" s="45">
        <f>详细!V29</f>
        <v>1</v>
      </c>
      <c r="G29" s="91"/>
      <c r="H29" s="65"/>
      <c r="I29" s="65"/>
      <c r="J29" s="87"/>
      <c r="K29" s="4" t="s">
        <v>39</v>
      </c>
      <c r="L29" s="60">
        <v>12</v>
      </c>
    </row>
    <row r="30" spans="1:14" ht="16.8" thickTop="1" x14ac:dyDescent="0.3">
      <c r="A30" s="55" t="str">
        <f>详细!A30</f>
        <v>XYZD-dome</v>
      </c>
      <c r="B30" s="18" t="str">
        <f>详细!B30</f>
        <v>中坚组</v>
      </c>
      <c r="C30" s="15">
        <f>(详细!D30/详细!C30)</f>
        <v>0.33333333333333331</v>
      </c>
      <c r="D30" s="16">
        <f>(详细!S30/详细!R30)</f>
        <v>0.2857142857142857</v>
      </c>
      <c r="E30" s="45">
        <f>详细!V30</f>
        <v>1</v>
      </c>
    </row>
    <row r="31" spans="1:14" x14ac:dyDescent="0.3">
      <c r="A31" s="55" t="str">
        <f>详细!A31</f>
        <v>MGA-香草</v>
      </c>
      <c r="B31" s="18" t="str">
        <f>详细!B31</f>
        <v>中坚组</v>
      </c>
      <c r="C31" s="15">
        <f>(详细!D31/详细!C31)</f>
        <v>0.2</v>
      </c>
      <c r="D31" s="16">
        <f>(详细!S31/详细!R31)</f>
        <v>0.27272727272727271</v>
      </c>
      <c r="E31" s="45">
        <f>详细!V31</f>
        <v>0.90909090909090906</v>
      </c>
    </row>
    <row r="32" spans="1:14" x14ac:dyDescent="0.3">
      <c r="A32" s="55" t="str">
        <f>详细!A32</f>
        <v>BMC-滑稽炮</v>
      </c>
      <c r="B32" s="18" t="str">
        <f>详细!B32</f>
        <v>中坚组</v>
      </c>
      <c r="C32" s="15">
        <f>(详细!D32/详细!C32)</f>
        <v>0.2</v>
      </c>
      <c r="D32" s="16">
        <f>(详细!S32/详细!R32)</f>
        <v>0.27272727272727271</v>
      </c>
      <c r="E32" s="45">
        <f>详细!V32</f>
        <v>0.63636363636363635</v>
      </c>
    </row>
    <row r="33" spans="1:5" x14ac:dyDescent="0.3">
      <c r="A33" s="55" t="str">
        <f>详细!A33</f>
        <v>zyb</v>
      </c>
      <c r="B33" s="18" t="str">
        <f>详细!B33</f>
        <v>中坚组</v>
      </c>
      <c r="C33" s="15">
        <f>(详细!D33/详细!C33)</f>
        <v>0</v>
      </c>
      <c r="D33" s="16">
        <f>(详细!S33/详细!R33)</f>
        <v>0.14285714285714285</v>
      </c>
      <c r="E33" s="45">
        <f>详细!V33</f>
        <v>0.8571428571428571</v>
      </c>
    </row>
    <row r="34" spans="1:5" x14ac:dyDescent="0.3">
      <c r="A34" s="55" t="str">
        <f>详细!A34</f>
        <v>BMC-天蓝萌</v>
      </c>
      <c r="B34" s="18" t="str">
        <f>详细!B34</f>
        <v>中坚组</v>
      </c>
      <c r="C34" s="15">
        <f>(详细!D34/详细!C34)</f>
        <v>0</v>
      </c>
      <c r="D34" s="16">
        <f>(详细!S34/详细!R34)</f>
        <v>0</v>
      </c>
      <c r="E34" s="45">
        <f>详细!V34</f>
        <v>0.5</v>
      </c>
    </row>
    <row r="35" spans="1:5" x14ac:dyDescent="0.3">
      <c r="A35" s="55" t="str">
        <f>详细!A35</f>
        <v>SFT-哈伦</v>
      </c>
      <c r="B35" s="18" t="str">
        <f>详细!B35</f>
        <v>高手组</v>
      </c>
      <c r="C35" s="15">
        <f>(详细!D35/详细!C35)</f>
        <v>1</v>
      </c>
      <c r="D35" s="16">
        <f>(详细!S35/详细!R35)</f>
        <v>0.8571428571428571</v>
      </c>
      <c r="E35" s="45">
        <f>详细!V35</f>
        <v>1</v>
      </c>
    </row>
    <row r="36" spans="1:5" x14ac:dyDescent="0.3">
      <c r="A36" s="55" t="str">
        <f>详细!A36</f>
        <v>Alvin_Tey</v>
      </c>
      <c r="B36" s="18" t="str">
        <f>详细!B36</f>
        <v>高手组</v>
      </c>
      <c r="C36" s="15">
        <f>(详细!D36/详细!C36)</f>
        <v>0.6</v>
      </c>
      <c r="D36" s="16">
        <f>(详细!S36/详细!R36)</f>
        <v>0.5714285714285714</v>
      </c>
      <c r="E36" s="45">
        <f>详细!V36</f>
        <v>0.7142857142857143</v>
      </c>
    </row>
    <row r="37" spans="1:5" x14ac:dyDescent="0.3">
      <c r="A37" s="55" t="str">
        <f>详细!A37</f>
        <v>sixcoins</v>
      </c>
      <c r="B37" s="18" t="str">
        <f>详细!B37</f>
        <v>高手组</v>
      </c>
      <c r="C37" s="15">
        <f>(详细!D37/详细!C37)</f>
        <v>0.66666666666666663</v>
      </c>
      <c r="D37" s="16">
        <f>(详细!S37/详细!R37)</f>
        <v>0.5714285714285714</v>
      </c>
      <c r="E37" s="45">
        <f>详细!V37</f>
        <v>0.42857142857142855</v>
      </c>
    </row>
    <row r="38" spans="1:5" x14ac:dyDescent="0.3">
      <c r="A38" s="55" t="str">
        <f>详细!A38</f>
        <v>SFT-GDI</v>
      </c>
      <c r="B38" s="18" t="str">
        <f>详细!B38</f>
        <v>高手组</v>
      </c>
      <c r="C38" s="15">
        <f>(详细!D38/详细!C38)</f>
        <v>0.66666666666666663</v>
      </c>
      <c r="D38" s="16">
        <f>(详细!S38/详细!R38)</f>
        <v>0.5625</v>
      </c>
      <c r="E38" s="45">
        <f>详细!V38</f>
        <v>0.625</v>
      </c>
    </row>
    <row r="39" spans="1:5" x14ac:dyDescent="0.3">
      <c r="A39" s="55" t="str">
        <f>详细!A39</f>
        <v>0010</v>
      </c>
      <c r="B39" s="18" t="str">
        <f>详细!B39</f>
        <v>高手组</v>
      </c>
      <c r="C39" s="15">
        <f>(详细!D39/详细!C39)</f>
        <v>0.5</v>
      </c>
      <c r="D39" s="16">
        <f>(详细!S39/详细!R39)</f>
        <v>0.5</v>
      </c>
      <c r="E39" s="45">
        <f>详细!V39</f>
        <v>0.5</v>
      </c>
    </row>
    <row r="40" spans="1:5" x14ac:dyDescent="0.3">
      <c r="A40" s="55" t="str">
        <f>详细!A40</f>
        <v>CCZD-TOP</v>
      </c>
      <c r="B40" s="18" t="str">
        <f>详细!B40</f>
        <v>高手组</v>
      </c>
      <c r="C40" s="15">
        <f>(详细!D40/详细!C40)</f>
        <v>0.5</v>
      </c>
      <c r="D40" s="16">
        <f>(详细!S40/详细!R40)</f>
        <v>0.5</v>
      </c>
      <c r="E40" s="45">
        <f>详细!V40</f>
        <v>0.9375</v>
      </c>
    </row>
    <row r="41" spans="1:5" x14ac:dyDescent="0.3">
      <c r="A41" s="55" t="str">
        <f>详细!A41</f>
        <v>SFT-2277</v>
      </c>
      <c r="B41" s="18" t="str">
        <f>详细!B41</f>
        <v>高手组</v>
      </c>
      <c r="C41" s="15">
        <f>(详细!D41/详细!C41)</f>
        <v>0.6</v>
      </c>
      <c r="D41" s="16">
        <f>(详细!S41/详细!R41)</f>
        <v>0.5</v>
      </c>
      <c r="E41" s="45">
        <f>详细!V41</f>
        <v>0.91666666666666663</v>
      </c>
    </row>
    <row r="42" spans="1:5" x14ac:dyDescent="0.3">
      <c r="A42" s="55" t="str">
        <f>详细!A42</f>
        <v>CCZD-Albert</v>
      </c>
      <c r="B42" s="18" t="str">
        <f>详细!B42</f>
        <v>高手组</v>
      </c>
      <c r="C42" s="15">
        <f>(详细!D42/详细!C42)</f>
        <v>0.4</v>
      </c>
      <c r="D42" s="16">
        <f>(详细!S42/详细!R42)</f>
        <v>0.5</v>
      </c>
      <c r="E42" s="45">
        <f>详细!V42</f>
        <v>1</v>
      </c>
    </row>
    <row r="43" spans="1:5" x14ac:dyDescent="0.3">
      <c r="A43" s="55" t="str">
        <f>详细!A43</f>
        <v>XYZD-北城</v>
      </c>
      <c r="B43" s="18" t="str">
        <f>详细!B43</f>
        <v>高手组</v>
      </c>
      <c r="C43" s="15">
        <f>(详细!D43/详细!C43)</f>
        <v>0.2</v>
      </c>
      <c r="D43" s="16">
        <f>(详细!S43/详细!R43)</f>
        <v>0.38461538461538464</v>
      </c>
      <c r="E43" s="45">
        <f>详细!V43</f>
        <v>0.76923076923076927</v>
      </c>
    </row>
    <row r="44" spans="1:5" x14ac:dyDescent="0.3">
      <c r="A44" s="55" t="str">
        <f>详细!A44</f>
        <v>SQ</v>
      </c>
      <c r="B44" s="18" t="str">
        <f>详细!B44</f>
        <v>高手组</v>
      </c>
      <c r="C44" s="15">
        <f>(详细!D44/详细!C44)</f>
        <v>0.33333333333333331</v>
      </c>
      <c r="D44" s="16">
        <f>(详细!S44/详细!R44)</f>
        <v>0.375</v>
      </c>
      <c r="E44" s="45">
        <f>详细!V44</f>
        <v>0.5</v>
      </c>
    </row>
    <row r="45" spans="1:5" x14ac:dyDescent="0.3">
      <c r="A45" s="55" t="str">
        <f>详细!A45</f>
        <v>SFT-SIX</v>
      </c>
      <c r="B45" s="18" t="str">
        <f>详细!B45</f>
        <v>高手组</v>
      </c>
      <c r="C45" s="15">
        <f>(详细!D45/详细!C45)</f>
        <v>0.2</v>
      </c>
      <c r="D45" s="16">
        <f>(详细!S45/详细!R45)</f>
        <v>0.33333333333333331</v>
      </c>
      <c r="E45" s="45">
        <f>详细!V45</f>
        <v>0.75</v>
      </c>
    </row>
    <row r="46" spans="1:5" x14ac:dyDescent="0.3">
      <c r="A46" s="55" t="str">
        <f>详细!A46</f>
        <v>SFT-1212</v>
      </c>
      <c r="B46" s="18" t="str">
        <f>详细!B46</f>
        <v>高手组</v>
      </c>
      <c r="C46" s="15">
        <f>(详细!D46/详细!C46)</f>
        <v>0.2</v>
      </c>
      <c r="D46" s="16">
        <f>(详细!S46/详细!R46)</f>
        <v>0.25</v>
      </c>
      <c r="E46" s="45">
        <f>详细!V46</f>
        <v>0.83333333333333337</v>
      </c>
    </row>
  </sheetData>
  <autoFilter ref="A1:E46" xr:uid="{460927EC-AF93-461F-8F9B-700A54CA08F0}"/>
  <mergeCells count="29">
    <mergeCell ref="G1:G3"/>
    <mergeCell ref="I1:N1"/>
    <mergeCell ref="I2:N2"/>
    <mergeCell ref="I3:N3"/>
    <mergeCell ref="J5:N5"/>
    <mergeCell ref="G5:G11"/>
    <mergeCell ref="J8:N8"/>
    <mergeCell ref="J9:N9"/>
    <mergeCell ref="J10:N10"/>
    <mergeCell ref="I21:I23"/>
    <mergeCell ref="J6:N6"/>
    <mergeCell ref="J7:N7"/>
    <mergeCell ref="J11:N11"/>
    <mergeCell ref="H24:H26"/>
    <mergeCell ref="I24:I26"/>
    <mergeCell ref="H27:H29"/>
    <mergeCell ref="I27:I29"/>
    <mergeCell ref="G13:G15"/>
    <mergeCell ref="I13:N13"/>
    <mergeCell ref="I14:N14"/>
    <mergeCell ref="I15:N15"/>
    <mergeCell ref="G17:G18"/>
    <mergeCell ref="I17:N17"/>
    <mergeCell ref="I18:N18"/>
    <mergeCell ref="J21:J23"/>
    <mergeCell ref="J24:J26"/>
    <mergeCell ref="J27:J29"/>
    <mergeCell ref="G21:G29"/>
    <mergeCell ref="H21:H23"/>
  </mergeCells>
  <phoneticPr fontId="2" type="noConversion"/>
  <hyperlinks>
    <hyperlink ref="I15" r:id="rId1" xr:uid="{8AC761B0-CCDF-4B82-B2DF-978279735B18}"/>
    <hyperlink ref="I14" r:id="rId2" xr:uid="{1768FEF1-EB32-40A5-8CE8-A47A13984CD6}"/>
    <hyperlink ref="I13" r:id="rId3" xr:uid="{724B4C53-04D9-42D9-A778-FC170BC82857}"/>
    <hyperlink ref="I1" r:id="rId4" xr:uid="{BD3B2DED-AB41-4CC2-A789-76E943716A31}"/>
    <hyperlink ref="I2" r:id="rId5" xr:uid="{D824AAD1-22C7-4633-8D45-DF1B22D6E200}"/>
    <hyperlink ref="I18" r:id="rId6" xr:uid="{AC301850-DF1E-4F58-B24C-2A64C418DE4B}"/>
    <hyperlink ref="I17" r:id="rId7" xr:uid="{9A703D03-CD23-47BE-92D4-432C65DFB9F2}"/>
    <hyperlink ref="I3" r:id="rId8" xr:uid="{DA7022F5-6FC4-4261-848E-4DCA48D92BE3}"/>
    <hyperlink ref="J6" r:id="rId9" display="https://live.bilibili.com/4241219" xr:uid="{C8EF417A-EDA0-48AB-AA4F-956ABA4FEE62}"/>
    <hyperlink ref="J7" r:id="rId10" display="https://www.bilibili.com/video/av59465809" xr:uid="{3EC6435D-1B2D-4131-BCEB-8D7031EE8724}"/>
    <hyperlink ref="J11" r:id="rId11" display="https://live.bilibili.com/1654310" xr:uid="{B6AAC123-4273-4E56-B38F-5598FD99129E}"/>
  </hyperlinks>
  <pageMargins left="0.7" right="0.7" top="0.75" bottom="0.75" header="0.3" footer="0.3"/>
  <pageSetup paperSize="9" orientation="portrait" horizontalDpi="300" verticalDpi="300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512D-315F-45CD-8EA8-3A13EF8F11E2}">
  <dimension ref="A1:V47"/>
  <sheetViews>
    <sheetView topLeftCell="A25" workbookViewId="0"/>
  </sheetViews>
  <sheetFormatPr defaultRowHeight="13.8" x14ac:dyDescent="0.25"/>
  <cols>
    <col min="1" max="1" width="18.44140625" style="53" customWidth="1"/>
    <col min="2" max="2" width="11.33203125" style="22" customWidth="1"/>
    <col min="3" max="4" width="9" style="22" customWidth="1"/>
    <col min="5" max="16384" width="8.88671875" style="22"/>
  </cols>
  <sheetData>
    <row r="1" spans="1:22" customFormat="1" ht="19.2" thickTop="1" x14ac:dyDescent="0.25">
      <c r="A1" s="51" t="s">
        <v>0</v>
      </c>
      <c r="B1" s="19" t="s">
        <v>1</v>
      </c>
      <c r="C1" s="28" t="s">
        <v>5</v>
      </c>
      <c r="D1" s="27" t="s">
        <v>6</v>
      </c>
      <c r="E1" s="20" t="s">
        <v>7</v>
      </c>
      <c r="F1" s="28" t="s">
        <v>8</v>
      </c>
      <c r="G1" s="33" t="s">
        <v>9</v>
      </c>
      <c r="H1" s="34" t="s">
        <v>10</v>
      </c>
      <c r="I1" s="33" t="s">
        <v>9</v>
      </c>
      <c r="J1" s="34" t="s">
        <v>11</v>
      </c>
      <c r="K1" s="33" t="s">
        <v>9</v>
      </c>
      <c r="L1" s="34" t="s">
        <v>12</v>
      </c>
      <c r="M1" s="33" t="s">
        <v>9</v>
      </c>
      <c r="N1" s="34" t="s">
        <v>13</v>
      </c>
      <c r="O1" s="33" t="s">
        <v>9</v>
      </c>
      <c r="P1" s="34" t="s">
        <v>14</v>
      </c>
      <c r="Q1" s="35" t="s">
        <v>9</v>
      </c>
      <c r="R1" s="28" t="s">
        <v>15</v>
      </c>
      <c r="S1" s="27" t="s">
        <v>9</v>
      </c>
      <c r="T1" s="10" t="s">
        <v>16</v>
      </c>
      <c r="U1" s="28" t="s">
        <v>17</v>
      </c>
      <c r="V1" s="21" t="s">
        <v>18</v>
      </c>
    </row>
    <row r="2" spans="1:22" ht="16.2" x14ac:dyDescent="0.25">
      <c r="A2" s="50" t="s">
        <v>43</v>
      </c>
      <c r="B2" s="46" t="s">
        <v>55</v>
      </c>
      <c r="C2" s="11">
        <f t="shared" ref="C2:C31" si="0">SUM(IF(F2=0,0,1),IF(H2=0,0,1),IF(J2=0,0,1),IF(L2=0,0,1),IF(N2=0,0,1),IF(P2=0,0,1))</f>
        <v>2</v>
      </c>
      <c r="D2" s="6">
        <f t="shared" ref="D2:D31" si="1">SUM(IF(G2=F2,1,0)+IF(G2*F2=2,0.5,0)+IF(G2*F2=6,1,0)+IF(F2=0,0,0)+IF(I2=H2,1,0)+IF(I2*H2=2,0.5,0)+IF(I2*H2=6,1,0)+IF(H2=0,0,0)+IF(K2=J2,1,0)+IF(K2*J2=2,0.5,0)+IF(K2*J2=6,1,0)+IF(J2=0,0,0)+IF(M2=L2,1,0)+IF(M2*L2=2,0.5,0)+IF(M2*L2=6,1,0)+IF(L2=0,0,0)+IF(O2=N2,1,0)+IF(O2*N2=2,0.5,0)+IF(O2*N2=6,1,0)+IF(N2=0,0,0)+IF(Q2=P2,1,0)+IF(Q2*P2=2,0.5,0)+IF(Q2*P2=6,1,0)+IF(P2=0,0,0))-SUM(IF(F2=0,1,0),IF(H2=0,1,0),IF(J2=0,1,0),IF(L2=0,1,0),IF(N2=0,1,0),IF(P2=0,1,0))</f>
        <v>2</v>
      </c>
      <c r="E2" s="13">
        <f t="shared" ref="E2:E31" si="2">D2/C2</f>
        <v>1</v>
      </c>
      <c r="F2" s="3">
        <v>0</v>
      </c>
      <c r="G2" s="9">
        <v>0</v>
      </c>
      <c r="H2" s="8">
        <v>0</v>
      </c>
      <c r="I2" s="9">
        <v>0</v>
      </c>
      <c r="J2" s="8">
        <v>2</v>
      </c>
      <c r="K2" s="9">
        <v>2</v>
      </c>
      <c r="L2" s="8">
        <v>1</v>
      </c>
      <c r="M2" s="9">
        <v>1</v>
      </c>
      <c r="N2" s="8">
        <v>0</v>
      </c>
      <c r="O2" s="9">
        <v>0</v>
      </c>
      <c r="P2" s="8">
        <v>0</v>
      </c>
      <c r="Q2" s="29">
        <v>0</v>
      </c>
      <c r="R2" s="11">
        <f t="shared" ref="R2:R31" si="3">F2+H2+J2+L2+N2+P2</f>
        <v>3</v>
      </c>
      <c r="S2" s="6">
        <f t="shared" ref="S2:S31" si="4">G2+I2+K2+M2+O2+Q2</f>
        <v>3</v>
      </c>
      <c r="T2" s="12">
        <f t="shared" ref="T2:T31" si="5">S2/R2</f>
        <v>1</v>
      </c>
      <c r="U2" s="3">
        <v>3</v>
      </c>
      <c r="V2" s="23">
        <f t="shared" ref="V2:V31" si="6">U2/R2</f>
        <v>1</v>
      </c>
    </row>
    <row r="3" spans="1:22" ht="16.2" x14ac:dyDescent="0.25">
      <c r="A3" s="50" t="s">
        <v>44</v>
      </c>
      <c r="B3" s="46" t="s">
        <v>55</v>
      </c>
      <c r="C3" s="11">
        <f t="shared" si="0"/>
        <v>5</v>
      </c>
      <c r="D3" s="6">
        <f t="shared" si="1"/>
        <v>5</v>
      </c>
      <c r="E3" s="13">
        <f t="shared" si="2"/>
        <v>1</v>
      </c>
      <c r="F3" s="3">
        <v>3</v>
      </c>
      <c r="G3" s="9">
        <v>2</v>
      </c>
      <c r="H3" s="8">
        <v>2</v>
      </c>
      <c r="I3" s="9">
        <v>2</v>
      </c>
      <c r="J3" s="8">
        <v>2</v>
      </c>
      <c r="K3" s="9">
        <v>2</v>
      </c>
      <c r="L3" s="8">
        <v>3</v>
      </c>
      <c r="M3" s="9">
        <v>2</v>
      </c>
      <c r="N3" s="8">
        <v>0</v>
      </c>
      <c r="O3" s="9">
        <v>0</v>
      </c>
      <c r="P3" s="8">
        <v>3</v>
      </c>
      <c r="Q3" s="29">
        <v>2</v>
      </c>
      <c r="R3" s="11">
        <f t="shared" si="3"/>
        <v>13</v>
      </c>
      <c r="S3" s="6">
        <f t="shared" si="4"/>
        <v>10</v>
      </c>
      <c r="T3" s="12">
        <f t="shared" si="5"/>
        <v>0.76923076923076927</v>
      </c>
      <c r="U3" s="3">
        <v>13</v>
      </c>
      <c r="V3" s="23">
        <f t="shared" si="6"/>
        <v>1</v>
      </c>
    </row>
    <row r="4" spans="1:22" ht="16.2" x14ac:dyDescent="0.25">
      <c r="A4" s="50" t="s">
        <v>45</v>
      </c>
      <c r="B4" s="46" t="s">
        <v>55</v>
      </c>
      <c r="C4" s="11">
        <f t="shared" si="0"/>
        <v>6</v>
      </c>
      <c r="D4" s="6">
        <f t="shared" si="1"/>
        <v>4</v>
      </c>
      <c r="E4" s="13">
        <f t="shared" si="2"/>
        <v>0.66666666666666663</v>
      </c>
      <c r="F4" s="3">
        <v>2</v>
      </c>
      <c r="G4" s="9">
        <v>2</v>
      </c>
      <c r="H4" s="8">
        <v>2</v>
      </c>
      <c r="I4" s="9">
        <v>0</v>
      </c>
      <c r="J4" s="8">
        <v>2</v>
      </c>
      <c r="K4" s="9">
        <v>0</v>
      </c>
      <c r="L4" s="8">
        <v>3</v>
      </c>
      <c r="M4" s="9">
        <v>2</v>
      </c>
      <c r="N4" s="8">
        <v>2</v>
      </c>
      <c r="O4" s="9">
        <v>2</v>
      </c>
      <c r="P4" s="8">
        <v>2</v>
      </c>
      <c r="Q4" s="29">
        <v>2</v>
      </c>
      <c r="R4" s="11">
        <f t="shared" si="3"/>
        <v>13</v>
      </c>
      <c r="S4" s="6">
        <f t="shared" si="4"/>
        <v>8</v>
      </c>
      <c r="T4" s="12">
        <f t="shared" si="5"/>
        <v>0.61538461538461542</v>
      </c>
      <c r="U4" s="3">
        <v>11</v>
      </c>
      <c r="V4" s="23">
        <f t="shared" si="6"/>
        <v>0.84615384615384615</v>
      </c>
    </row>
    <row r="5" spans="1:22" ht="16.2" x14ac:dyDescent="0.25">
      <c r="A5" s="50" t="s">
        <v>46</v>
      </c>
      <c r="B5" s="46" t="s">
        <v>54</v>
      </c>
      <c r="C5" s="11">
        <f t="shared" si="0"/>
        <v>4</v>
      </c>
      <c r="D5" s="6">
        <f t="shared" si="1"/>
        <v>2</v>
      </c>
      <c r="E5" s="13">
        <f t="shared" si="2"/>
        <v>0.5</v>
      </c>
      <c r="F5" s="3">
        <v>1</v>
      </c>
      <c r="G5" s="9">
        <v>1</v>
      </c>
      <c r="H5" s="8">
        <v>1</v>
      </c>
      <c r="I5" s="9">
        <v>0</v>
      </c>
      <c r="J5" s="8">
        <v>2</v>
      </c>
      <c r="K5" s="9">
        <v>2</v>
      </c>
      <c r="L5" s="8">
        <v>3</v>
      </c>
      <c r="M5" s="9">
        <v>1</v>
      </c>
      <c r="N5" s="8">
        <v>0</v>
      </c>
      <c r="O5" s="9">
        <v>0</v>
      </c>
      <c r="P5" s="8">
        <v>0</v>
      </c>
      <c r="Q5" s="29">
        <v>0</v>
      </c>
      <c r="R5" s="11">
        <f t="shared" si="3"/>
        <v>7</v>
      </c>
      <c r="S5" s="6">
        <f t="shared" si="4"/>
        <v>4</v>
      </c>
      <c r="T5" s="12">
        <f t="shared" si="5"/>
        <v>0.5714285714285714</v>
      </c>
      <c r="U5" s="3">
        <v>7</v>
      </c>
      <c r="V5" s="23">
        <f t="shared" si="6"/>
        <v>1</v>
      </c>
    </row>
    <row r="6" spans="1:22" ht="16.2" x14ac:dyDescent="0.25">
      <c r="A6" s="50" t="s">
        <v>47</v>
      </c>
      <c r="B6" s="46" t="s">
        <v>55</v>
      </c>
      <c r="C6" s="11">
        <f t="shared" si="0"/>
        <v>6</v>
      </c>
      <c r="D6" s="6">
        <f t="shared" si="1"/>
        <v>2.5</v>
      </c>
      <c r="E6" s="13">
        <f t="shared" si="2"/>
        <v>0.41666666666666669</v>
      </c>
      <c r="F6" s="3">
        <v>1</v>
      </c>
      <c r="G6" s="9">
        <v>0</v>
      </c>
      <c r="H6" s="8">
        <v>2</v>
      </c>
      <c r="I6" s="9">
        <v>1</v>
      </c>
      <c r="J6" s="8">
        <v>1</v>
      </c>
      <c r="K6" s="9">
        <v>1</v>
      </c>
      <c r="L6" s="8">
        <v>3</v>
      </c>
      <c r="M6" s="9">
        <v>1</v>
      </c>
      <c r="N6" s="8">
        <v>2</v>
      </c>
      <c r="O6" s="9">
        <v>2</v>
      </c>
      <c r="P6" s="8">
        <v>3</v>
      </c>
      <c r="Q6" s="29">
        <v>1</v>
      </c>
      <c r="R6" s="11">
        <f t="shared" si="3"/>
        <v>12</v>
      </c>
      <c r="S6" s="6">
        <f t="shared" si="4"/>
        <v>6</v>
      </c>
      <c r="T6" s="12">
        <f t="shared" si="5"/>
        <v>0.5</v>
      </c>
      <c r="U6" s="3">
        <v>12</v>
      </c>
      <c r="V6" s="23">
        <f t="shared" si="6"/>
        <v>1</v>
      </c>
    </row>
    <row r="7" spans="1:22" ht="16.2" x14ac:dyDescent="0.25">
      <c r="A7" s="48" t="s">
        <v>48</v>
      </c>
      <c r="B7" s="46" t="s">
        <v>55</v>
      </c>
      <c r="C7" s="11">
        <f t="shared" si="0"/>
        <v>5</v>
      </c>
      <c r="D7" s="6">
        <f t="shared" si="1"/>
        <v>2.5</v>
      </c>
      <c r="E7" s="13">
        <f t="shared" si="2"/>
        <v>0.5</v>
      </c>
      <c r="F7" s="3">
        <v>2</v>
      </c>
      <c r="G7" s="9">
        <v>0</v>
      </c>
      <c r="H7" s="8">
        <v>2</v>
      </c>
      <c r="I7" s="9">
        <v>1</v>
      </c>
      <c r="J7" s="8">
        <v>2</v>
      </c>
      <c r="K7" s="9">
        <v>0</v>
      </c>
      <c r="L7" s="8">
        <v>2</v>
      </c>
      <c r="M7" s="9">
        <v>2</v>
      </c>
      <c r="N7" s="8">
        <v>2</v>
      </c>
      <c r="O7" s="9">
        <v>2</v>
      </c>
      <c r="P7" s="8">
        <v>0</v>
      </c>
      <c r="Q7" s="29">
        <v>0</v>
      </c>
      <c r="R7" s="11">
        <f t="shared" si="3"/>
        <v>10</v>
      </c>
      <c r="S7" s="6">
        <f t="shared" si="4"/>
        <v>5</v>
      </c>
      <c r="T7" s="12">
        <f t="shared" si="5"/>
        <v>0.5</v>
      </c>
      <c r="U7" s="3">
        <v>10</v>
      </c>
      <c r="V7" s="23">
        <f t="shared" si="6"/>
        <v>1</v>
      </c>
    </row>
    <row r="8" spans="1:22" ht="16.2" x14ac:dyDescent="0.25">
      <c r="A8" s="50" t="s">
        <v>49</v>
      </c>
      <c r="B8" s="46" t="s">
        <v>54</v>
      </c>
      <c r="C8" s="11">
        <f t="shared" si="0"/>
        <v>3</v>
      </c>
      <c r="D8" s="6">
        <f t="shared" si="1"/>
        <v>1</v>
      </c>
      <c r="E8" s="13">
        <f t="shared" si="2"/>
        <v>0.33333333333333331</v>
      </c>
      <c r="F8" s="3">
        <v>2</v>
      </c>
      <c r="G8" s="9">
        <v>2</v>
      </c>
      <c r="H8" s="8">
        <v>1</v>
      </c>
      <c r="I8" s="9">
        <v>0</v>
      </c>
      <c r="J8" s="8">
        <v>1</v>
      </c>
      <c r="K8" s="9">
        <v>0</v>
      </c>
      <c r="L8" s="8">
        <v>0</v>
      </c>
      <c r="M8" s="9">
        <v>0</v>
      </c>
      <c r="N8" s="8">
        <v>0</v>
      </c>
      <c r="O8" s="9">
        <v>0</v>
      </c>
      <c r="P8" s="8">
        <v>0</v>
      </c>
      <c r="Q8" s="29">
        <v>0</v>
      </c>
      <c r="R8" s="11">
        <f t="shared" si="3"/>
        <v>4</v>
      </c>
      <c r="S8" s="6">
        <f t="shared" si="4"/>
        <v>2</v>
      </c>
      <c r="T8" s="12">
        <f t="shared" si="5"/>
        <v>0.5</v>
      </c>
      <c r="U8" s="3">
        <v>3</v>
      </c>
      <c r="V8" s="23">
        <f t="shared" si="6"/>
        <v>0.75</v>
      </c>
    </row>
    <row r="9" spans="1:22" ht="16.2" x14ac:dyDescent="0.25">
      <c r="A9" s="50" t="s">
        <v>50</v>
      </c>
      <c r="B9" s="46" t="s">
        <v>55</v>
      </c>
      <c r="C9" s="11">
        <f t="shared" si="0"/>
        <v>4</v>
      </c>
      <c r="D9" s="6">
        <f t="shared" si="1"/>
        <v>2</v>
      </c>
      <c r="E9" s="13">
        <f t="shared" si="2"/>
        <v>0.5</v>
      </c>
      <c r="F9" s="3">
        <v>3</v>
      </c>
      <c r="G9" s="9">
        <v>1</v>
      </c>
      <c r="H9" s="8">
        <v>1</v>
      </c>
      <c r="I9" s="9">
        <v>1</v>
      </c>
      <c r="J9" s="8">
        <v>3</v>
      </c>
      <c r="K9" s="9">
        <v>2</v>
      </c>
      <c r="L9" s="8">
        <v>0</v>
      </c>
      <c r="M9" s="9">
        <v>0</v>
      </c>
      <c r="N9" s="8">
        <v>2</v>
      </c>
      <c r="O9" s="9">
        <v>0</v>
      </c>
      <c r="P9" s="8">
        <v>0</v>
      </c>
      <c r="Q9" s="29">
        <v>0</v>
      </c>
      <c r="R9" s="11">
        <f t="shared" si="3"/>
        <v>9</v>
      </c>
      <c r="S9" s="6">
        <f t="shared" si="4"/>
        <v>4</v>
      </c>
      <c r="T9" s="12">
        <f t="shared" si="5"/>
        <v>0.44444444444444442</v>
      </c>
      <c r="U9" s="3">
        <v>7</v>
      </c>
      <c r="V9" s="23">
        <f t="shared" si="6"/>
        <v>0.77777777777777779</v>
      </c>
    </row>
    <row r="10" spans="1:22" ht="16.2" x14ac:dyDescent="0.25">
      <c r="A10" s="50" t="s">
        <v>51</v>
      </c>
      <c r="B10" s="46" t="s">
        <v>55</v>
      </c>
      <c r="C10" s="11">
        <f t="shared" si="0"/>
        <v>2</v>
      </c>
      <c r="D10" s="6">
        <f t="shared" si="1"/>
        <v>1</v>
      </c>
      <c r="E10" s="13">
        <f t="shared" si="2"/>
        <v>0.5</v>
      </c>
      <c r="F10" s="3">
        <v>0</v>
      </c>
      <c r="G10" s="9">
        <v>0</v>
      </c>
      <c r="H10" s="8">
        <v>1</v>
      </c>
      <c r="I10" s="9">
        <v>1</v>
      </c>
      <c r="J10" s="8">
        <v>2</v>
      </c>
      <c r="K10" s="9">
        <v>0</v>
      </c>
      <c r="L10" s="8">
        <v>0</v>
      </c>
      <c r="M10" s="9">
        <v>0</v>
      </c>
      <c r="N10" s="8">
        <v>0</v>
      </c>
      <c r="O10" s="9">
        <v>0</v>
      </c>
      <c r="P10" s="8">
        <v>0</v>
      </c>
      <c r="Q10" s="29">
        <v>0</v>
      </c>
      <c r="R10" s="11">
        <f t="shared" si="3"/>
        <v>3</v>
      </c>
      <c r="S10" s="6">
        <f t="shared" si="4"/>
        <v>1</v>
      </c>
      <c r="T10" s="12">
        <f t="shared" si="5"/>
        <v>0.33333333333333331</v>
      </c>
      <c r="U10" s="3">
        <v>2</v>
      </c>
      <c r="V10" s="23">
        <f t="shared" si="6"/>
        <v>0.66666666666666663</v>
      </c>
    </row>
    <row r="11" spans="1:22" ht="16.2" x14ac:dyDescent="0.25">
      <c r="A11" s="50" t="s">
        <v>52</v>
      </c>
      <c r="B11" s="46" t="s">
        <v>54</v>
      </c>
      <c r="C11" s="11">
        <f t="shared" si="0"/>
        <v>4</v>
      </c>
      <c r="D11" s="6">
        <f t="shared" si="1"/>
        <v>0</v>
      </c>
      <c r="E11" s="13">
        <f t="shared" si="2"/>
        <v>0</v>
      </c>
      <c r="F11" s="3">
        <v>2</v>
      </c>
      <c r="G11" s="9">
        <v>0</v>
      </c>
      <c r="H11" s="8">
        <v>0</v>
      </c>
      <c r="I11" s="9">
        <v>0</v>
      </c>
      <c r="J11" s="8">
        <v>3</v>
      </c>
      <c r="K11" s="9">
        <v>1</v>
      </c>
      <c r="L11" s="8">
        <v>2</v>
      </c>
      <c r="M11" s="9">
        <v>0</v>
      </c>
      <c r="N11" s="8">
        <v>2</v>
      </c>
      <c r="O11" s="9">
        <v>0</v>
      </c>
      <c r="P11" s="8">
        <v>0</v>
      </c>
      <c r="Q11" s="29">
        <v>0</v>
      </c>
      <c r="R11" s="11">
        <f t="shared" si="3"/>
        <v>9</v>
      </c>
      <c r="S11" s="6">
        <f t="shared" si="4"/>
        <v>1</v>
      </c>
      <c r="T11" s="12">
        <f t="shared" si="5"/>
        <v>0.1111111111111111</v>
      </c>
      <c r="U11" s="3">
        <v>7</v>
      </c>
      <c r="V11" s="23">
        <f t="shared" si="6"/>
        <v>0.77777777777777779</v>
      </c>
    </row>
    <row r="12" spans="1:22" ht="16.2" x14ac:dyDescent="0.25">
      <c r="A12" s="50" t="s">
        <v>53</v>
      </c>
      <c r="B12" s="46" t="s">
        <v>55</v>
      </c>
      <c r="C12" s="11">
        <f t="shared" si="0"/>
        <v>3</v>
      </c>
      <c r="D12" s="6">
        <f t="shared" si="1"/>
        <v>0</v>
      </c>
      <c r="E12" s="13">
        <f t="shared" si="2"/>
        <v>0</v>
      </c>
      <c r="F12" s="3">
        <v>0</v>
      </c>
      <c r="G12" s="9">
        <v>0</v>
      </c>
      <c r="H12" s="8">
        <v>0</v>
      </c>
      <c r="I12" s="9">
        <v>0</v>
      </c>
      <c r="J12" s="8">
        <v>0</v>
      </c>
      <c r="K12" s="9">
        <v>0</v>
      </c>
      <c r="L12" s="8">
        <v>1</v>
      </c>
      <c r="M12" s="9">
        <v>0</v>
      </c>
      <c r="N12" s="8">
        <v>2</v>
      </c>
      <c r="O12" s="9">
        <v>0</v>
      </c>
      <c r="P12" s="8">
        <v>2</v>
      </c>
      <c r="Q12" s="29">
        <v>0</v>
      </c>
      <c r="R12" s="11">
        <f t="shared" si="3"/>
        <v>5</v>
      </c>
      <c r="S12" s="6">
        <f t="shared" si="4"/>
        <v>0</v>
      </c>
      <c r="T12" s="12">
        <f t="shared" si="5"/>
        <v>0</v>
      </c>
      <c r="U12" s="3">
        <v>5</v>
      </c>
      <c r="V12" s="23">
        <f t="shared" si="6"/>
        <v>1</v>
      </c>
    </row>
    <row r="13" spans="1:22" ht="16.2" x14ac:dyDescent="0.25">
      <c r="A13" s="50" t="s">
        <v>57</v>
      </c>
      <c r="B13" s="46" t="s">
        <v>56</v>
      </c>
      <c r="C13" s="11">
        <f t="shared" si="0"/>
        <v>5</v>
      </c>
      <c r="D13" s="6">
        <f t="shared" si="1"/>
        <v>5</v>
      </c>
      <c r="E13" s="13">
        <f t="shared" si="2"/>
        <v>1</v>
      </c>
      <c r="F13" s="3">
        <v>2</v>
      </c>
      <c r="G13" s="9">
        <v>2</v>
      </c>
      <c r="H13" s="8">
        <v>3</v>
      </c>
      <c r="I13" s="9">
        <v>2</v>
      </c>
      <c r="J13" s="8">
        <v>0</v>
      </c>
      <c r="K13" s="9">
        <v>0</v>
      </c>
      <c r="L13" s="8">
        <v>3</v>
      </c>
      <c r="M13" s="9">
        <v>2</v>
      </c>
      <c r="N13" s="8">
        <v>3</v>
      </c>
      <c r="O13" s="9">
        <v>2</v>
      </c>
      <c r="P13" s="8">
        <v>3</v>
      </c>
      <c r="Q13" s="29">
        <v>2</v>
      </c>
      <c r="R13" s="11">
        <f t="shared" si="3"/>
        <v>14</v>
      </c>
      <c r="S13" s="6">
        <f t="shared" si="4"/>
        <v>10</v>
      </c>
      <c r="T13" s="12">
        <f t="shared" si="5"/>
        <v>0.7142857142857143</v>
      </c>
      <c r="U13" s="3">
        <v>14</v>
      </c>
      <c r="V13" s="23">
        <f t="shared" si="6"/>
        <v>1</v>
      </c>
    </row>
    <row r="14" spans="1:22" ht="16.2" x14ac:dyDescent="0.25">
      <c r="A14" s="50" t="s">
        <v>58</v>
      </c>
      <c r="B14" s="46" t="s">
        <v>56</v>
      </c>
      <c r="C14" s="11">
        <f t="shared" si="0"/>
        <v>5</v>
      </c>
      <c r="D14" s="6">
        <f t="shared" si="1"/>
        <v>4</v>
      </c>
      <c r="E14" s="13">
        <f t="shared" si="2"/>
        <v>0.8</v>
      </c>
      <c r="F14" s="3">
        <v>3</v>
      </c>
      <c r="G14" s="9">
        <v>2</v>
      </c>
      <c r="H14" s="8">
        <v>2</v>
      </c>
      <c r="I14" s="9">
        <v>2</v>
      </c>
      <c r="J14" s="8">
        <v>0</v>
      </c>
      <c r="K14" s="9">
        <v>0</v>
      </c>
      <c r="L14" s="8">
        <v>2</v>
      </c>
      <c r="M14" s="9">
        <v>2</v>
      </c>
      <c r="N14" s="8">
        <v>2</v>
      </c>
      <c r="O14" s="9">
        <v>0</v>
      </c>
      <c r="P14" s="8">
        <v>3</v>
      </c>
      <c r="Q14" s="29">
        <v>2</v>
      </c>
      <c r="R14" s="11">
        <f t="shared" si="3"/>
        <v>12</v>
      </c>
      <c r="S14" s="6">
        <f t="shared" si="4"/>
        <v>8</v>
      </c>
      <c r="T14" s="12">
        <f t="shared" si="5"/>
        <v>0.66666666666666663</v>
      </c>
      <c r="U14" s="3">
        <v>11</v>
      </c>
      <c r="V14" s="23">
        <f t="shared" si="6"/>
        <v>0.91666666666666663</v>
      </c>
    </row>
    <row r="15" spans="1:22" ht="16.2" x14ac:dyDescent="0.25">
      <c r="A15" s="50" t="s">
        <v>59</v>
      </c>
      <c r="B15" s="46" t="s">
        <v>56</v>
      </c>
      <c r="C15" s="11">
        <f t="shared" si="0"/>
        <v>6</v>
      </c>
      <c r="D15" s="6">
        <f t="shared" si="1"/>
        <v>4</v>
      </c>
      <c r="E15" s="13">
        <f t="shared" si="2"/>
        <v>0.66666666666666663</v>
      </c>
      <c r="F15" s="3">
        <v>2</v>
      </c>
      <c r="G15" s="9">
        <v>0</v>
      </c>
      <c r="H15" s="8">
        <v>2</v>
      </c>
      <c r="I15" s="9">
        <v>2</v>
      </c>
      <c r="J15" s="8">
        <v>2</v>
      </c>
      <c r="K15" s="9">
        <v>2</v>
      </c>
      <c r="L15" s="8">
        <v>2</v>
      </c>
      <c r="M15" s="9">
        <v>2</v>
      </c>
      <c r="N15" s="8">
        <v>3</v>
      </c>
      <c r="O15" s="9">
        <v>2</v>
      </c>
      <c r="P15" s="8">
        <v>3</v>
      </c>
      <c r="Q15" s="29">
        <v>1</v>
      </c>
      <c r="R15" s="11">
        <f t="shared" si="3"/>
        <v>14</v>
      </c>
      <c r="S15" s="6">
        <f t="shared" si="4"/>
        <v>9</v>
      </c>
      <c r="T15" s="12">
        <f t="shared" si="5"/>
        <v>0.6428571428571429</v>
      </c>
      <c r="U15" s="3">
        <v>14</v>
      </c>
      <c r="V15" s="23">
        <f t="shared" si="6"/>
        <v>1</v>
      </c>
    </row>
    <row r="16" spans="1:22" ht="16.2" x14ac:dyDescent="0.25">
      <c r="A16" s="50" t="s">
        <v>60</v>
      </c>
      <c r="B16" s="46" t="s">
        <v>56</v>
      </c>
      <c r="C16" s="11">
        <f t="shared" si="0"/>
        <v>6</v>
      </c>
      <c r="D16" s="6">
        <f t="shared" si="1"/>
        <v>4.5</v>
      </c>
      <c r="E16" s="13">
        <f t="shared" si="2"/>
        <v>0.75</v>
      </c>
      <c r="F16" s="3">
        <v>2</v>
      </c>
      <c r="G16" s="9">
        <v>1</v>
      </c>
      <c r="H16" s="8">
        <v>3</v>
      </c>
      <c r="I16" s="9">
        <v>2</v>
      </c>
      <c r="J16" s="8">
        <v>3</v>
      </c>
      <c r="K16" s="9">
        <v>2</v>
      </c>
      <c r="L16" s="8">
        <v>3</v>
      </c>
      <c r="M16" s="9">
        <v>1</v>
      </c>
      <c r="N16" s="8">
        <v>2</v>
      </c>
      <c r="O16" s="9">
        <v>2</v>
      </c>
      <c r="P16" s="8">
        <v>3</v>
      </c>
      <c r="Q16" s="29">
        <v>2</v>
      </c>
      <c r="R16" s="11">
        <f t="shared" si="3"/>
        <v>16</v>
      </c>
      <c r="S16" s="6">
        <f t="shared" si="4"/>
        <v>10</v>
      </c>
      <c r="T16" s="12">
        <f t="shared" si="5"/>
        <v>0.625</v>
      </c>
      <c r="U16" s="3">
        <v>16</v>
      </c>
      <c r="V16" s="23">
        <f t="shared" si="6"/>
        <v>1</v>
      </c>
    </row>
    <row r="17" spans="1:22" ht="16.2" x14ac:dyDescent="0.25">
      <c r="A17" s="50" t="s">
        <v>61</v>
      </c>
      <c r="B17" s="46" t="s">
        <v>56</v>
      </c>
      <c r="C17" s="11">
        <f t="shared" si="0"/>
        <v>3</v>
      </c>
      <c r="D17" s="6">
        <f t="shared" si="1"/>
        <v>2</v>
      </c>
      <c r="E17" s="13">
        <f t="shared" si="2"/>
        <v>0.66666666666666663</v>
      </c>
      <c r="F17" s="3">
        <v>2</v>
      </c>
      <c r="G17" s="9">
        <v>2</v>
      </c>
      <c r="H17" s="8">
        <v>3</v>
      </c>
      <c r="I17" s="9">
        <v>2</v>
      </c>
      <c r="J17" s="8">
        <v>3</v>
      </c>
      <c r="K17" s="9">
        <v>1</v>
      </c>
      <c r="L17" s="8">
        <v>0</v>
      </c>
      <c r="M17" s="9">
        <v>0</v>
      </c>
      <c r="N17" s="8">
        <v>0</v>
      </c>
      <c r="O17" s="9">
        <v>0</v>
      </c>
      <c r="P17" s="8">
        <v>0</v>
      </c>
      <c r="Q17" s="29">
        <v>0</v>
      </c>
      <c r="R17" s="11">
        <f t="shared" si="3"/>
        <v>8</v>
      </c>
      <c r="S17" s="6">
        <f t="shared" si="4"/>
        <v>5</v>
      </c>
      <c r="T17" s="12">
        <f t="shared" si="5"/>
        <v>0.625</v>
      </c>
      <c r="U17" s="3">
        <v>8</v>
      </c>
      <c r="V17" s="23">
        <f t="shared" si="6"/>
        <v>1</v>
      </c>
    </row>
    <row r="18" spans="1:22" ht="16.2" x14ac:dyDescent="0.25">
      <c r="A18" s="50" t="s">
        <v>62</v>
      </c>
      <c r="B18" s="46" t="s">
        <v>56</v>
      </c>
      <c r="C18" s="11">
        <f t="shared" si="0"/>
        <v>6</v>
      </c>
      <c r="D18" s="6">
        <f t="shared" si="1"/>
        <v>3.5</v>
      </c>
      <c r="E18" s="13">
        <f t="shared" si="2"/>
        <v>0.58333333333333337</v>
      </c>
      <c r="F18" s="3">
        <v>2</v>
      </c>
      <c r="G18" s="9">
        <v>1</v>
      </c>
      <c r="H18" s="8">
        <v>2</v>
      </c>
      <c r="I18" s="9">
        <v>2</v>
      </c>
      <c r="J18" s="8">
        <v>2</v>
      </c>
      <c r="K18" s="9">
        <v>2</v>
      </c>
      <c r="L18" s="8">
        <v>3</v>
      </c>
      <c r="M18" s="9">
        <v>2</v>
      </c>
      <c r="N18" s="8">
        <v>3</v>
      </c>
      <c r="O18" s="9">
        <v>1</v>
      </c>
      <c r="P18" s="8">
        <v>3</v>
      </c>
      <c r="Q18" s="29">
        <v>1</v>
      </c>
      <c r="R18" s="11">
        <f t="shared" si="3"/>
        <v>15</v>
      </c>
      <c r="S18" s="6">
        <f t="shared" si="4"/>
        <v>9</v>
      </c>
      <c r="T18" s="12">
        <f t="shared" si="5"/>
        <v>0.6</v>
      </c>
      <c r="U18" s="3">
        <v>15</v>
      </c>
      <c r="V18" s="23">
        <f t="shared" si="6"/>
        <v>1</v>
      </c>
    </row>
    <row r="19" spans="1:22" ht="16.2" x14ac:dyDescent="0.25">
      <c r="A19" s="50" t="s">
        <v>63</v>
      </c>
      <c r="B19" s="46" t="s">
        <v>56</v>
      </c>
      <c r="C19" s="11">
        <f t="shared" si="0"/>
        <v>4</v>
      </c>
      <c r="D19" s="6">
        <f t="shared" si="1"/>
        <v>2</v>
      </c>
      <c r="E19" s="13">
        <f t="shared" si="2"/>
        <v>0.5</v>
      </c>
      <c r="F19" s="3">
        <v>2</v>
      </c>
      <c r="G19" s="9">
        <v>2</v>
      </c>
      <c r="H19" s="8">
        <v>0</v>
      </c>
      <c r="I19" s="9">
        <v>0</v>
      </c>
      <c r="J19" s="8">
        <v>2</v>
      </c>
      <c r="K19" s="9">
        <v>2</v>
      </c>
      <c r="L19" s="8">
        <v>3</v>
      </c>
      <c r="M19" s="9">
        <v>1</v>
      </c>
      <c r="N19" s="8">
        <v>3</v>
      </c>
      <c r="O19" s="9">
        <v>1</v>
      </c>
      <c r="P19" s="8">
        <v>0</v>
      </c>
      <c r="Q19" s="29">
        <v>0</v>
      </c>
      <c r="R19" s="11">
        <f t="shared" si="3"/>
        <v>10</v>
      </c>
      <c r="S19" s="6">
        <f t="shared" si="4"/>
        <v>6</v>
      </c>
      <c r="T19" s="12">
        <f t="shared" si="5"/>
        <v>0.6</v>
      </c>
      <c r="U19" s="3">
        <v>7</v>
      </c>
      <c r="V19" s="23">
        <f t="shared" si="6"/>
        <v>0.7</v>
      </c>
    </row>
    <row r="20" spans="1:22" ht="16.2" x14ac:dyDescent="0.25">
      <c r="A20" s="50" t="s">
        <v>64</v>
      </c>
      <c r="B20" s="46" t="s">
        <v>56</v>
      </c>
      <c r="C20" s="11">
        <f t="shared" si="0"/>
        <v>5</v>
      </c>
      <c r="D20" s="6">
        <f t="shared" si="1"/>
        <v>2.5</v>
      </c>
      <c r="E20" s="13">
        <f t="shared" si="2"/>
        <v>0.5</v>
      </c>
      <c r="F20" s="3">
        <v>3</v>
      </c>
      <c r="G20" s="9">
        <v>1</v>
      </c>
      <c r="H20" s="8">
        <v>2</v>
      </c>
      <c r="I20" s="9">
        <v>1</v>
      </c>
      <c r="J20" s="8">
        <v>3</v>
      </c>
      <c r="K20" s="9">
        <v>1</v>
      </c>
      <c r="L20" s="8">
        <v>0</v>
      </c>
      <c r="M20" s="9">
        <v>0</v>
      </c>
      <c r="N20" s="8">
        <v>3</v>
      </c>
      <c r="O20" s="9">
        <v>2</v>
      </c>
      <c r="P20" s="8">
        <v>2</v>
      </c>
      <c r="Q20" s="29">
        <v>2</v>
      </c>
      <c r="R20" s="11">
        <f t="shared" si="3"/>
        <v>13</v>
      </c>
      <c r="S20" s="6">
        <f t="shared" si="4"/>
        <v>7</v>
      </c>
      <c r="T20" s="12">
        <f t="shared" si="5"/>
        <v>0.53846153846153844</v>
      </c>
      <c r="U20" s="3">
        <v>13</v>
      </c>
      <c r="V20" s="23">
        <f t="shared" si="6"/>
        <v>1</v>
      </c>
    </row>
    <row r="21" spans="1:22" ht="16.2" x14ac:dyDescent="0.25">
      <c r="A21" s="50" t="s">
        <v>65</v>
      </c>
      <c r="B21" s="46" t="s">
        <v>56</v>
      </c>
      <c r="C21" s="11">
        <f t="shared" si="0"/>
        <v>5</v>
      </c>
      <c r="D21" s="6">
        <f t="shared" si="1"/>
        <v>3</v>
      </c>
      <c r="E21" s="13">
        <f t="shared" si="2"/>
        <v>0.6</v>
      </c>
      <c r="F21" s="3">
        <v>3</v>
      </c>
      <c r="G21" s="9">
        <v>2</v>
      </c>
      <c r="H21" s="8">
        <v>3</v>
      </c>
      <c r="I21" s="9">
        <v>1</v>
      </c>
      <c r="J21" s="8">
        <v>0</v>
      </c>
      <c r="K21" s="9">
        <v>0</v>
      </c>
      <c r="L21" s="8">
        <v>2</v>
      </c>
      <c r="M21" s="9">
        <v>0</v>
      </c>
      <c r="N21" s="8">
        <v>2</v>
      </c>
      <c r="O21" s="9">
        <v>2</v>
      </c>
      <c r="P21" s="8">
        <v>3</v>
      </c>
      <c r="Q21" s="40">
        <v>2</v>
      </c>
      <c r="R21" s="11">
        <f t="shared" si="3"/>
        <v>13</v>
      </c>
      <c r="S21" s="6">
        <f t="shared" si="4"/>
        <v>7</v>
      </c>
      <c r="T21" s="12">
        <f t="shared" si="5"/>
        <v>0.53846153846153844</v>
      </c>
      <c r="U21" s="3">
        <v>10</v>
      </c>
      <c r="V21" s="23">
        <f t="shared" si="6"/>
        <v>0.76923076923076927</v>
      </c>
    </row>
    <row r="22" spans="1:22" ht="16.2" x14ac:dyDescent="0.25">
      <c r="A22" s="50" t="s">
        <v>66</v>
      </c>
      <c r="B22" s="46" t="s">
        <v>56</v>
      </c>
      <c r="C22" s="11">
        <f t="shared" si="0"/>
        <v>5</v>
      </c>
      <c r="D22" s="6">
        <f t="shared" si="1"/>
        <v>3</v>
      </c>
      <c r="E22" s="13">
        <f t="shared" si="2"/>
        <v>0.6</v>
      </c>
      <c r="F22" s="3">
        <v>3</v>
      </c>
      <c r="G22" s="9">
        <v>2</v>
      </c>
      <c r="H22" s="8">
        <v>3</v>
      </c>
      <c r="I22" s="9">
        <v>1</v>
      </c>
      <c r="J22" s="8">
        <v>3</v>
      </c>
      <c r="K22" s="9">
        <v>2</v>
      </c>
      <c r="L22" s="8">
        <v>0</v>
      </c>
      <c r="M22" s="9">
        <v>0</v>
      </c>
      <c r="N22" s="8">
        <v>3</v>
      </c>
      <c r="O22" s="9">
        <v>1</v>
      </c>
      <c r="P22" s="8">
        <v>3</v>
      </c>
      <c r="Q22" s="29">
        <v>2</v>
      </c>
      <c r="R22" s="11">
        <f t="shared" si="3"/>
        <v>15</v>
      </c>
      <c r="S22" s="6">
        <f t="shared" si="4"/>
        <v>8</v>
      </c>
      <c r="T22" s="12">
        <f t="shared" si="5"/>
        <v>0.53333333333333333</v>
      </c>
      <c r="U22" s="3">
        <v>15</v>
      </c>
      <c r="V22" s="23">
        <f t="shared" si="6"/>
        <v>1</v>
      </c>
    </row>
    <row r="23" spans="1:22" ht="16.2" x14ac:dyDescent="0.25">
      <c r="A23" s="50" t="s">
        <v>67</v>
      </c>
      <c r="B23" s="46" t="s">
        <v>56</v>
      </c>
      <c r="C23" s="11">
        <f t="shared" si="0"/>
        <v>6</v>
      </c>
      <c r="D23" s="6">
        <f t="shared" si="1"/>
        <v>3.5</v>
      </c>
      <c r="E23" s="13">
        <f t="shared" si="2"/>
        <v>0.58333333333333337</v>
      </c>
      <c r="F23" s="3">
        <v>2</v>
      </c>
      <c r="G23" s="9">
        <v>1</v>
      </c>
      <c r="H23" s="8">
        <v>2</v>
      </c>
      <c r="I23" s="9">
        <v>0</v>
      </c>
      <c r="J23" s="8">
        <v>3</v>
      </c>
      <c r="K23" s="9">
        <v>2</v>
      </c>
      <c r="L23" s="8">
        <v>2</v>
      </c>
      <c r="M23" s="9">
        <v>2</v>
      </c>
      <c r="N23" s="8">
        <v>3</v>
      </c>
      <c r="O23" s="9">
        <v>2</v>
      </c>
      <c r="P23" s="8">
        <v>3</v>
      </c>
      <c r="Q23" s="29">
        <v>1</v>
      </c>
      <c r="R23" s="11">
        <f t="shared" si="3"/>
        <v>15</v>
      </c>
      <c r="S23" s="6">
        <f t="shared" si="4"/>
        <v>8</v>
      </c>
      <c r="T23" s="12">
        <f t="shared" si="5"/>
        <v>0.53333333333333333</v>
      </c>
      <c r="U23" s="3">
        <v>14</v>
      </c>
      <c r="V23" s="23">
        <f t="shared" si="6"/>
        <v>0.93333333333333335</v>
      </c>
    </row>
    <row r="24" spans="1:22" ht="16.2" x14ac:dyDescent="0.25">
      <c r="A24" s="50" t="s">
        <v>68</v>
      </c>
      <c r="B24" s="46" t="s">
        <v>56</v>
      </c>
      <c r="C24" s="11">
        <f t="shared" si="0"/>
        <v>3</v>
      </c>
      <c r="D24" s="6">
        <f t="shared" si="1"/>
        <v>1</v>
      </c>
      <c r="E24" s="13">
        <f t="shared" si="2"/>
        <v>0.33333333333333331</v>
      </c>
      <c r="F24" s="3">
        <v>3</v>
      </c>
      <c r="G24" s="9">
        <v>1</v>
      </c>
      <c r="H24" s="8">
        <v>0</v>
      </c>
      <c r="I24" s="9">
        <v>0</v>
      </c>
      <c r="J24" s="8">
        <v>3</v>
      </c>
      <c r="K24" s="9">
        <v>1</v>
      </c>
      <c r="L24" s="8">
        <v>2</v>
      </c>
      <c r="M24" s="9">
        <v>2</v>
      </c>
      <c r="N24" s="8">
        <v>0</v>
      </c>
      <c r="O24" s="9">
        <v>0</v>
      </c>
      <c r="P24" s="8">
        <v>0</v>
      </c>
      <c r="Q24" s="29">
        <v>0</v>
      </c>
      <c r="R24" s="11">
        <f t="shared" si="3"/>
        <v>8</v>
      </c>
      <c r="S24" s="6">
        <f t="shared" si="4"/>
        <v>4</v>
      </c>
      <c r="T24" s="12">
        <f t="shared" si="5"/>
        <v>0.5</v>
      </c>
      <c r="U24" s="3">
        <v>8</v>
      </c>
      <c r="V24" s="23">
        <f t="shared" si="6"/>
        <v>1</v>
      </c>
    </row>
    <row r="25" spans="1:22" ht="16.2" x14ac:dyDescent="0.25">
      <c r="A25" s="50" t="s">
        <v>69</v>
      </c>
      <c r="B25" s="46" t="s">
        <v>56</v>
      </c>
      <c r="C25" s="11">
        <f t="shared" si="0"/>
        <v>3</v>
      </c>
      <c r="D25" s="6">
        <f t="shared" si="1"/>
        <v>1.5</v>
      </c>
      <c r="E25" s="13">
        <f t="shared" si="2"/>
        <v>0.5</v>
      </c>
      <c r="F25" s="3">
        <v>2</v>
      </c>
      <c r="G25" s="9">
        <v>0</v>
      </c>
      <c r="H25" s="8">
        <v>2</v>
      </c>
      <c r="I25" s="9">
        <v>1</v>
      </c>
      <c r="J25" s="8">
        <v>0</v>
      </c>
      <c r="K25" s="9">
        <v>0</v>
      </c>
      <c r="L25" s="8">
        <v>2</v>
      </c>
      <c r="M25" s="9">
        <v>2</v>
      </c>
      <c r="N25" s="8">
        <v>0</v>
      </c>
      <c r="O25" s="9">
        <v>0</v>
      </c>
      <c r="P25" s="8">
        <v>0</v>
      </c>
      <c r="Q25" s="29">
        <v>0</v>
      </c>
      <c r="R25" s="11">
        <f t="shared" si="3"/>
        <v>6</v>
      </c>
      <c r="S25" s="6">
        <f t="shared" si="4"/>
        <v>3</v>
      </c>
      <c r="T25" s="12">
        <f t="shared" si="5"/>
        <v>0.5</v>
      </c>
      <c r="U25" s="3">
        <v>6</v>
      </c>
      <c r="V25" s="23">
        <f t="shared" si="6"/>
        <v>1</v>
      </c>
    </row>
    <row r="26" spans="1:22" ht="16.2" x14ac:dyDescent="0.25">
      <c r="A26" s="50" t="s">
        <v>70</v>
      </c>
      <c r="B26" s="46" t="s">
        <v>56</v>
      </c>
      <c r="C26" s="11">
        <f t="shared" si="0"/>
        <v>5</v>
      </c>
      <c r="D26" s="6">
        <f t="shared" si="1"/>
        <v>2</v>
      </c>
      <c r="E26" s="13">
        <f t="shared" si="2"/>
        <v>0.4</v>
      </c>
      <c r="F26" s="3">
        <v>3</v>
      </c>
      <c r="G26" s="9">
        <v>1</v>
      </c>
      <c r="H26" s="8">
        <v>2</v>
      </c>
      <c r="I26" s="9">
        <v>0</v>
      </c>
      <c r="J26" s="8">
        <v>0</v>
      </c>
      <c r="K26" s="9">
        <v>0</v>
      </c>
      <c r="L26" s="8">
        <v>2</v>
      </c>
      <c r="M26" s="9">
        <v>2</v>
      </c>
      <c r="N26" s="8">
        <v>3</v>
      </c>
      <c r="O26" s="9">
        <v>2</v>
      </c>
      <c r="P26" s="8">
        <v>3</v>
      </c>
      <c r="Q26" s="29">
        <v>1</v>
      </c>
      <c r="R26" s="11">
        <f t="shared" si="3"/>
        <v>13</v>
      </c>
      <c r="S26" s="6">
        <f t="shared" si="4"/>
        <v>6</v>
      </c>
      <c r="T26" s="12">
        <f t="shared" si="5"/>
        <v>0.46153846153846156</v>
      </c>
      <c r="U26" s="3">
        <v>7</v>
      </c>
      <c r="V26" s="23">
        <f t="shared" si="6"/>
        <v>0.53846153846153844</v>
      </c>
    </row>
    <row r="27" spans="1:22" ht="16.2" x14ac:dyDescent="0.25">
      <c r="A27" s="50" t="s">
        <v>71</v>
      </c>
      <c r="B27" s="46" t="s">
        <v>56</v>
      </c>
      <c r="C27" s="11">
        <f t="shared" si="0"/>
        <v>5</v>
      </c>
      <c r="D27" s="6">
        <f t="shared" si="1"/>
        <v>2</v>
      </c>
      <c r="E27" s="13">
        <f t="shared" si="2"/>
        <v>0.4</v>
      </c>
      <c r="F27" s="3">
        <v>2</v>
      </c>
      <c r="G27" s="9">
        <v>2</v>
      </c>
      <c r="H27" s="7">
        <v>0</v>
      </c>
      <c r="I27" s="9">
        <v>0</v>
      </c>
      <c r="J27" s="7">
        <v>2</v>
      </c>
      <c r="K27" s="9">
        <v>0</v>
      </c>
      <c r="L27" s="8">
        <v>2</v>
      </c>
      <c r="M27" s="9">
        <v>0</v>
      </c>
      <c r="N27" s="8">
        <v>3</v>
      </c>
      <c r="O27" s="9">
        <v>1</v>
      </c>
      <c r="P27" s="8">
        <v>3</v>
      </c>
      <c r="Q27" s="29">
        <v>2</v>
      </c>
      <c r="R27" s="11">
        <f t="shared" si="3"/>
        <v>12</v>
      </c>
      <c r="S27" s="6">
        <f t="shared" si="4"/>
        <v>5</v>
      </c>
      <c r="T27" s="12">
        <f t="shared" si="5"/>
        <v>0.41666666666666669</v>
      </c>
      <c r="U27" s="3">
        <v>12</v>
      </c>
      <c r="V27" s="23">
        <f t="shared" si="6"/>
        <v>1</v>
      </c>
    </row>
    <row r="28" spans="1:22" ht="16.2" x14ac:dyDescent="0.25">
      <c r="A28" s="50" t="s">
        <v>72</v>
      </c>
      <c r="B28" s="46" t="s">
        <v>56</v>
      </c>
      <c r="C28" s="11">
        <f t="shared" si="0"/>
        <v>1</v>
      </c>
      <c r="D28" s="6">
        <f t="shared" si="1"/>
        <v>0</v>
      </c>
      <c r="E28" s="13">
        <f t="shared" si="2"/>
        <v>0</v>
      </c>
      <c r="F28" s="3">
        <v>0</v>
      </c>
      <c r="G28" s="9">
        <v>0</v>
      </c>
      <c r="H28" s="8">
        <v>0</v>
      </c>
      <c r="I28" s="9">
        <v>0</v>
      </c>
      <c r="J28" s="8">
        <v>0</v>
      </c>
      <c r="K28" s="9">
        <v>0</v>
      </c>
      <c r="L28" s="8">
        <v>0</v>
      </c>
      <c r="M28" s="9">
        <v>0</v>
      </c>
      <c r="N28" s="8">
        <v>0</v>
      </c>
      <c r="O28" s="9">
        <v>0</v>
      </c>
      <c r="P28" s="8">
        <v>3</v>
      </c>
      <c r="Q28" s="49">
        <v>1</v>
      </c>
      <c r="R28" s="11">
        <f t="shared" si="3"/>
        <v>3</v>
      </c>
      <c r="S28" s="6">
        <f t="shared" si="4"/>
        <v>1</v>
      </c>
      <c r="T28" s="12">
        <f t="shared" si="5"/>
        <v>0.33333333333333331</v>
      </c>
      <c r="U28" s="3">
        <v>3</v>
      </c>
      <c r="V28" s="23">
        <f t="shared" si="6"/>
        <v>1</v>
      </c>
    </row>
    <row r="29" spans="1:22" ht="16.2" x14ac:dyDescent="0.25">
      <c r="A29" s="50" t="s">
        <v>73</v>
      </c>
      <c r="B29" s="46" t="s">
        <v>56</v>
      </c>
      <c r="C29" s="11">
        <f t="shared" si="0"/>
        <v>3</v>
      </c>
      <c r="D29" s="6">
        <f t="shared" si="1"/>
        <v>0.5</v>
      </c>
      <c r="E29" s="13">
        <f t="shared" si="2"/>
        <v>0.16666666666666666</v>
      </c>
      <c r="F29" s="3">
        <v>2</v>
      </c>
      <c r="G29" s="9">
        <v>1</v>
      </c>
      <c r="H29" s="8">
        <v>3</v>
      </c>
      <c r="I29" s="9">
        <v>1</v>
      </c>
      <c r="J29" s="8">
        <v>2</v>
      </c>
      <c r="K29" s="9">
        <v>0</v>
      </c>
      <c r="L29" s="8">
        <v>0</v>
      </c>
      <c r="M29" s="9">
        <v>0</v>
      </c>
      <c r="N29" s="8">
        <v>0</v>
      </c>
      <c r="O29" s="9">
        <v>0</v>
      </c>
      <c r="P29" s="8">
        <v>0</v>
      </c>
      <c r="Q29" s="29">
        <v>0</v>
      </c>
      <c r="R29" s="11">
        <f t="shared" si="3"/>
        <v>7</v>
      </c>
      <c r="S29" s="6">
        <f t="shared" si="4"/>
        <v>2</v>
      </c>
      <c r="T29" s="12">
        <f t="shared" si="5"/>
        <v>0.2857142857142857</v>
      </c>
      <c r="U29" s="3">
        <v>7</v>
      </c>
      <c r="V29" s="23">
        <f t="shared" si="6"/>
        <v>1</v>
      </c>
    </row>
    <row r="30" spans="1:22" ht="16.2" x14ac:dyDescent="0.25">
      <c r="A30" s="50" t="s">
        <v>74</v>
      </c>
      <c r="B30" s="46" t="s">
        <v>56</v>
      </c>
      <c r="C30" s="11">
        <f t="shared" si="0"/>
        <v>3</v>
      </c>
      <c r="D30" s="6">
        <f t="shared" si="1"/>
        <v>1</v>
      </c>
      <c r="E30" s="13">
        <f t="shared" si="2"/>
        <v>0.33333333333333331</v>
      </c>
      <c r="F30" s="3">
        <v>3</v>
      </c>
      <c r="G30" s="9">
        <v>2</v>
      </c>
      <c r="H30" s="8">
        <v>2</v>
      </c>
      <c r="I30" s="9">
        <v>0</v>
      </c>
      <c r="J30" s="8">
        <v>2</v>
      </c>
      <c r="K30" s="9">
        <v>0</v>
      </c>
      <c r="L30" s="8">
        <v>0</v>
      </c>
      <c r="M30" s="9">
        <v>0</v>
      </c>
      <c r="N30" s="8">
        <v>0</v>
      </c>
      <c r="O30" s="9">
        <v>0</v>
      </c>
      <c r="P30" s="8">
        <v>0</v>
      </c>
      <c r="Q30" s="29">
        <v>0</v>
      </c>
      <c r="R30" s="11">
        <f t="shared" si="3"/>
        <v>7</v>
      </c>
      <c r="S30" s="6">
        <f t="shared" si="4"/>
        <v>2</v>
      </c>
      <c r="T30" s="12">
        <f t="shared" si="5"/>
        <v>0.2857142857142857</v>
      </c>
      <c r="U30" s="3">
        <v>7</v>
      </c>
      <c r="V30" s="23">
        <f t="shared" si="6"/>
        <v>1</v>
      </c>
    </row>
    <row r="31" spans="1:22" ht="16.2" x14ac:dyDescent="0.25">
      <c r="A31" s="50" t="s">
        <v>75</v>
      </c>
      <c r="B31" s="46" t="s">
        <v>56</v>
      </c>
      <c r="C31" s="11">
        <f t="shared" si="0"/>
        <v>5</v>
      </c>
      <c r="D31" s="6">
        <f t="shared" si="1"/>
        <v>1</v>
      </c>
      <c r="E31" s="13">
        <f t="shared" si="2"/>
        <v>0.2</v>
      </c>
      <c r="F31" s="3">
        <v>2</v>
      </c>
      <c r="G31" s="9">
        <v>0</v>
      </c>
      <c r="H31" s="8">
        <v>2</v>
      </c>
      <c r="I31" s="9">
        <v>2</v>
      </c>
      <c r="J31" s="8">
        <v>0</v>
      </c>
      <c r="K31" s="9">
        <v>0</v>
      </c>
      <c r="L31" s="8">
        <v>2</v>
      </c>
      <c r="M31" s="9">
        <v>0</v>
      </c>
      <c r="N31" s="8">
        <v>3</v>
      </c>
      <c r="O31" s="9">
        <v>1</v>
      </c>
      <c r="P31" s="8">
        <v>2</v>
      </c>
      <c r="Q31" s="49">
        <v>0</v>
      </c>
      <c r="R31" s="11">
        <f t="shared" si="3"/>
        <v>11</v>
      </c>
      <c r="S31" s="6">
        <f t="shared" si="4"/>
        <v>3</v>
      </c>
      <c r="T31" s="12">
        <f t="shared" si="5"/>
        <v>0.27272727272727271</v>
      </c>
      <c r="U31" s="3">
        <v>10</v>
      </c>
      <c r="V31" s="23">
        <f t="shared" si="6"/>
        <v>0.90909090909090906</v>
      </c>
    </row>
    <row r="32" spans="1:22" ht="16.2" x14ac:dyDescent="0.25">
      <c r="A32" s="50" t="s">
        <v>76</v>
      </c>
      <c r="B32" s="46" t="s">
        <v>56</v>
      </c>
      <c r="C32" s="11">
        <f t="shared" ref="C32:C46" si="7">SUM(IF(F32=0,0,1),IF(H32=0,0,1),IF(J32=0,0,1),IF(L32=0,0,1),IF(N32=0,0,1),IF(P32=0,0,1))</f>
        <v>5</v>
      </c>
      <c r="D32" s="6">
        <f t="shared" ref="D32:D46" si="8">SUM(IF(G32=F32,1,0)+IF(G32*F32=2,0.5,0)+IF(G32*F32=6,1,0)+IF(F32=0,0,0)+IF(I32=H32,1,0)+IF(I32*H32=2,0.5,0)+IF(I32*H32=6,1,0)+IF(H32=0,0,0)+IF(K32=J32,1,0)+IF(K32*J32=2,0.5,0)+IF(K32*J32=6,1,0)+IF(J32=0,0,0)+IF(M32=L32,1,0)+IF(M32*L32=2,0.5,0)+IF(M32*L32=6,1,0)+IF(L32=0,0,0)+IF(O32=N32,1,0)+IF(O32*N32=2,0.5,0)+IF(O32*N32=6,1,0)+IF(N32=0,0,0)+IF(Q32=P32,1,0)+IF(Q32*P32=2,0.5,0)+IF(Q32*P32=6,1,0)+IF(P32=0,0,0))-SUM(IF(F32=0,1,0),IF(H32=0,1,0),IF(J32=0,1,0),IF(L32=0,1,0),IF(N32=0,1,0),IF(P32=0,1,0))</f>
        <v>1</v>
      </c>
      <c r="E32" s="13">
        <f t="shared" ref="E32:E46" si="9">D32/C32</f>
        <v>0.2</v>
      </c>
      <c r="F32" s="3">
        <v>2</v>
      </c>
      <c r="G32" s="9">
        <v>0</v>
      </c>
      <c r="H32" s="8">
        <v>2</v>
      </c>
      <c r="I32" s="9">
        <v>0</v>
      </c>
      <c r="J32" s="8">
        <v>0</v>
      </c>
      <c r="K32" s="9">
        <v>0</v>
      </c>
      <c r="L32" s="8">
        <v>2</v>
      </c>
      <c r="M32" s="9">
        <v>0</v>
      </c>
      <c r="N32" s="7">
        <v>2</v>
      </c>
      <c r="O32" s="9">
        <v>2</v>
      </c>
      <c r="P32" s="8">
        <v>3</v>
      </c>
      <c r="Q32" s="29">
        <v>1</v>
      </c>
      <c r="R32" s="11">
        <f t="shared" ref="R32:R46" si="10">F32+H32+J32+L32+N32+P32</f>
        <v>11</v>
      </c>
      <c r="S32" s="6">
        <f t="shared" ref="S32:S46" si="11">G32+I32+K32+M32+O32+Q32</f>
        <v>3</v>
      </c>
      <c r="T32" s="12">
        <f t="shared" ref="T32:T46" si="12">S32/R32</f>
        <v>0.27272727272727271</v>
      </c>
      <c r="U32" s="3">
        <v>7</v>
      </c>
      <c r="V32" s="23">
        <f t="shared" ref="V32:V46" si="13">U32/R32</f>
        <v>0.63636363636363635</v>
      </c>
    </row>
    <row r="33" spans="1:22" ht="16.2" x14ac:dyDescent="0.25">
      <c r="A33" s="50" t="s">
        <v>77</v>
      </c>
      <c r="B33" s="46" t="s">
        <v>56</v>
      </c>
      <c r="C33" s="11">
        <f t="shared" si="7"/>
        <v>3</v>
      </c>
      <c r="D33" s="6">
        <f t="shared" si="8"/>
        <v>0</v>
      </c>
      <c r="E33" s="13">
        <f t="shared" si="9"/>
        <v>0</v>
      </c>
      <c r="F33" s="3">
        <v>3</v>
      </c>
      <c r="G33" s="9">
        <v>1</v>
      </c>
      <c r="H33" s="8">
        <v>0</v>
      </c>
      <c r="I33" s="9">
        <v>0</v>
      </c>
      <c r="J33" s="8">
        <v>0</v>
      </c>
      <c r="K33" s="9">
        <v>0</v>
      </c>
      <c r="L33" s="8">
        <v>2</v>
      </c>
      <c r="M33" s="9">
        <v>0</v>
      </c>
      <c r="N33" s="8">
        <v>2</v>
      </c>
      <c r="O33" s="9">
        <v>0</v>
      </c>
      <c r="P33" s="8">
        <v>0</v>
      </c>
      <c r="Q33" s="29">
        <v>0</v>
      </c>
      <c r="R33" s="11">
        <f t="shared" si="10"/>
        <v>7</v>
      </c>
      <c r="S33" s="6">
        <f t="shared" si="11"/>
        <v>1</v>
      </c>
      <c r="T33" s="12">
        <f t="shared" si="12"/>
        <v>0.14285714285714285</v>
      </c>
      <c r="U33" s="3">
        <v>6</v>
      </c>
      <c r="V33" s="23">
        <f t="shared" si="13"/>
        <v>0.8571428571428571</v>
      </c>
    </row>
    <row r="34" spans="1:22" ht="16.2" x14ac:dyDescent="0.25">
      <c r="A34" s="50" t="s">
        <v>78</v>
      </c>
      <c r="B34" s="46" t="s">
        <v>56</v>
      </c>
      <c r="C34" s="11">
        <f t="shared" si="7"/>
        <v>2</v>
      </c>
      <c r="D34" s="6">
        <f t="shared" si="8"/>
        <v>0</v>
      </c>
      <c r="E34" s="13">
        <f t="shared" si="9"/>
        <v>0</v>
      </c>
      <c r="F34" s="3">
        <v>0</v>
      </c>
      <c r="G34" s="9">
        <v>0</v>
      </c>
      <c r="H34" s="8">
        <v>0</v>
      </c>
      <c r="I34" s="9">
        <v>0</v>
      </c>
      <c r="J34" s="7">
        <v>0</v>
      </c>
      <c r="K34" s="9">
        <v>0</v>
      </c>
      <c r="L34" s="7">
        <v>2</v>
      </c>
      <c r="M34" s="9">
        <v>0</v>
      </c>
      <c r="N34" s="7">
        <v>2</v>
      </c>
      <c r="O34" s="9">
        <v>0</v>
      </c>
      <c r="P34" s="7">
        <v>0</v>
      </c>
      <c r="Q34" s="29">
        <v>0</v>
      </c>
      <c r="R34" s="11">
        <f t="shared" si="10"/>
        <v>4</v>
      </c>
      <c r="S34" s="6">
        <f t="shared" si="11"/>
        <v>0</v>
      </c>
      <c r="T34" s="12">
        <f t="shared" si="12"/>
        <v>0</v>
      </c>
      <c r="U34" s="3">
        <v>2</v>
      </c>
      <c r="V34" s="23">
        <f t="shared" si="13"/>
        <v>0.5</v>
      </c>
    </row>
    <row r="35" spans="1:22" ht="16.2" x14ac:dyDescent="0.25">
      <c r="A35" s="50" t="s">
        <v>79</v>
      </c>
      <c r="B35" s="46" t="s">
        <v>90</v>
      </c>
      <c r="C35" s="11">
        <f t="shared" si="7"/>
        <v>6</v>
      </c>
      <c r="D35" s="6">
        <f t="shared" si="8"/>
        <v>6</v>
      </c>
      <c r="E35" s="13">
        <f t="shared" si="9"/>
        <v>1</v>
      </c>
      <c r="F35" s="3">
        <v>2</v>
      </c>
      <c r="G35" s="9">
        <v>2</v>
      </c>
      <c r="H35" s="8">
        <v>3</v>
      </c>
      <c r="I35" s="9">
        <v>2</v>
      </c>
      <c r="J35" s="8">
        <v>2</v>
      </c>
      <c r="K35" s="9">
        <v>2</v>
      </c>
      <c r="L35" s="7">
        <v>2</v>
      </c>
      <c r="M35" s="9">
        <v>2</v>
      </c>
      <c r="N35" s="7">
        <v>3</v>
      </c>
      <c r="O35" s="9">
        <v>2</v>
      </c>
      <c r="P35" s="7">
        <v>2</v>
      </c>
      <c r="Q35" s="40">
        <v>2</v>
      </c>
      <c r="R35" s="11">
        <f t="shared" si="10"/>
        <v>14</v>
      </c>
      <c r="S35" s="6">
        <f t="shared" si="11"/>
        <v>12</v>
      </c>
      <c r="T35" s="12">
        <f t="shared" si="12"/>
        <v>0.8571428571428571</v>
      </c>
      <c r="U35" s="3">
        <v>14</v>
      </c>
      <c r="V35" s="23">
        <f t="shared" si="13"/>
        <v>1</v>
      </c>
    </row>
    <row r="36" spans="1:22" ht="16.2" x14ac:dyDescent="0.25">
      <c r="A36" s="50" t="s">
        <v>80</v>
      </c>
      <c r="B36" s="46" t="s">
        <v>90</v>
      </c>
      <c r="C36" s="11">
        <f t="shared" si="7"/>
        <v>5</v>
      </c>
      <c r="D36" s="6">
        <f t="shared" si="8"/>
        <v>3</v>
      </c>
      <c r="E36" s="13">
        <f t="shared" si="9"/>
        <v>0.6</v>
      </c>
      <c r="F36" s="3">
        <v>0</v>
      </c>
      <c r="G36" s="9">
        <v>0</v>
      </c>
      <c r="H36" s="8">
        <v>3</v>
      </c>
      <c r="I36" s="9">
        <v>1</v>
      </c>
      <c r="J36" s="8">
        <v>3</v>
      </c>
      <c r="K36" s="9">
        <v>2</v>
      </c>
      <c r="L36" s="8">
        <v>2</v>
      </c>
      <c r="M36" s="9">
        <v>2</v>
      </c>
      <c r="N36" s="7">
        <v>3</v>
      </c>
      <c r="O36" s="9">
        <v>1</v>
      </c>
      <c r="P36" s="7">
        <v>3</v>
      </c>
      <c r="Q36" s="29">
        <v>2</v>
      </c>
      <c r="R36" s="11">
        <f t="shared" si="10"/>
        <v>14</v>
      </c>
      <c r="S36" s="6">
        <f t="shared" si="11"/>
        <v>8</v>
      </c>
      <c r="T36" s="12">
        <f t="shared" si="12"/>
        <v>0.5714285714285714</v>
      </c>
      <c r="U36" s="3">
        <v>10</v>
      </c>
      <c r="V36" s="23">
        <f t="shared" si="13"/>
        <v>0.7142857142857143</v>
      </c>
    </row>
    <row r="37" spans="1:22" ht="16.2" x14ac:dyDescent="0.25">
      <c r="A37" s="50" t="s">
        <v>81</v>
      </c>
      <c r="B37" s="46" t="s">
        <v>90</v>
      </c>
      <c r="C37" s="11">
        <f t="shared" si="7"/>
        <v>3</v>
      </c>
      <c r="D37" s="6">
        <f t="shared" si="8"/>
        <v>2</v>
      </c>
      <c r="E37" s="13">
        <f t="shared" si="9"/>
        <v>0.66666666666666663</v>
      </c>
      <c r="F37" s="3">
        <v>0</v>
      </c>
      <c r="G37" s="9">
        <v>0</v>
      </c>
      <c r="H37" s="8">
        <v>0</v>
      </c>
      <c r="I37" s="9">
        <v>0</v>
      </c>
      <c r="J37" s="8">
        <v>0</v>
      </c>
      <c r="K37" s="9">
        <v>0</v>
      </c>
      <c r="L37" s="7">
        <v>2</v>
      </c>
      <c r="M37" s="9">
        <v>2</v>
      </c>
      <c r="N37" s="7">
        <v>3</v>
      </c>
      <c r="O37" s="9">
        <v>2</v>
      </c>
      <c r="P37" s="7">
        <v>2</v>
      </c>
      <c r="Q37" s="29">
        <v>0</v>
      </c>
      <c r="R37" s="11">
        <f t="shared" si="10"/>
        <v>7</v>
      </c>
      <c r="S37" s="6">
        <f t="shared" si="11"/>
        <v>4</v>
      </c>
      <c r="T37" s="12">
        <f t="shared" si="12"/>
        <v>0.5714285714285714</v>
      </c>
      <c r="U37" s="3">
        <v>3</v>
      </c>
      <c r="V37" s="23">
        <f t="shared" si="13"/>
        <v>0.42857142857142855</v>
      </c>
    </row>
    <row r="38" spans="1:22" ht="16.2" x14ac:dyDescent="0.25">
      <c r="A38" s="50" t="s">
        <v>82</v>
      </c>
      <c r="B38" s="46" t="s">
        <v>90</v>
      </c>
      <c r="C38" s="11">
        <f t="shared" si="7"/>
        <v>6</v>
      </c>
      <c r="D38" s="6">
        <f t="shared" si="8"/>
        <v>4</v>
      </c>
      <c r="E38" s="13">
        <f t="shared" si="9"/>
        <v>0.66666666666666663</v>
      </c>
      <c r="F38" s="3">
        <v>2</v>
      </c>
      <c r="G38" s="9">
        <v>2</v>
      </c>
      <c r="H38" s="8">
        <v>3</v>
      </c>
      <c r="I38" s="9">
        <v>1</v>
      </c>
      <c r="J38" s="8">
        <v>3</v>
      </c>
      <c r="K38" s="9">
        <v>2</v>
      </c>
      <c r="L38" s="7">
        <v>2</v>
      </c>
      <c r="M38" s="9">
        <v>0</v>
      </c>
      <c r="N38" s="7">
        <v>3</v>
      </c>
      <c r="O38" s="9">
        <v>2</v>
      </c>
      <c r="P38" s="7">
        <v>3</v>
      </c>
      <c r="Q38" s="29">
        <v>2</v>
      </c>
      <c r="R38" s="11">
        <f t="shared" si="10"/>
        <v>16</v>
      </c>
      <c r="S38" s="6">
        <f t="shared" si="11"/>
        <v>9</v>
      </c>
      <c r="T38" s="12">
        <f t="shared" si="12"/>
        <v>0.5625</v>
      </c>
      <c r="U38" s="3">
        <v>10</v>
      </c>
      <c r="V38" s="23">
        <f t="shared" si="13"/>
        <v>0.625</v>
      </c>
    </row>
    <row r="39" spans="1:22" ht="16.2" x14ac:dyDescent="0.25">
      <c r="A39" s="98" t="s">
        <v>89</v>
      </c>
      <c r="B39" s="46" t="s">
        <v>90</v>
      </c>
      <c r="C39" s="11">
        <f t="shared" si="7"/>
        <v>2</v>
      </c>
      <c r="D39" s="6">
        <f t="shared" si="8"/>
        <v>1</v>
      </c>
      <c r="E39" s="13">
        <f t="shared" si="9"/>
        <v>0.5</v>
      </c>
      <c r="F39" s="3">
        <v>0</v>
      </c>
      <c r="G39" s="9">
        <v>0</v>
      </c>
      <c r="H39" s="7">
        <v>0</v>
      </c>
      <c r="I39" s="9">
        <v>0</v>
      </c>
      <c r="J39" s="7">
        <v>0</v>
      </c>
      <c r="K39" s="9">
        <v>0</v>
      </c>
      <c r="L39" s="8">
        <v>2</v>
      </c>
      <c r="M39" s="9">
        <v>0</v>
      </c>
      <c r="N39" s="7">
        <v>0</v>
      </c>
      <c r="O39" s="9">
        <v>0</v>
      </c>
      <c r="P39" s="8">
        <v>2</v>
      </c>
      <c r="Q39" s="29">
        <v>2</v>
      </c>
      <c r="R39" s="11">
        <f t="shared" si="10"/>
        <v>4</v>
      </c>
      <c r="S39" s="6">
        <f t="shared" si="11"/>
        <v>2</v>
      </c>
      <c r="T39" s="12">
        <f t="shared" si="12"/>
        <v>0.5</v>
      </c>
      <c r="U39" s="3">
        <v>2</v>
      </c>
      <c r="V39" s="23">
        <f t="shared" si="13"/>
        <v>0.5</v>
      </c>
    </row>
    <row r="40" spans="1:22" ht="16.2" x14ac:dyDescent="0.25">
      <c r="A40" s="50" t="s">
        <v>83</v>
      </c>
      <c r="B40" s="46" t="s">
        <v>90</v>
      </c>
      <c r="C40" s="11">
        <f t="shared" si="7"/>
        <v>6</v>
      </c>
      <c r="D40" s="6">
        <f t="shared" si="8"/>
        <v>3</v>
      </c>
      <c r="E40" s="13">
        <f t="shared" si="9"/>
        <v>0.5</v>
      </c>
      <c r="F40" s="3">
        <v>3</v>
      </c>
      <c r="G40" s="9">
        <v>2</v>
      </c>
      <c r="H40" s="7">
        <v>3</v>
      </c>
      <c r="I40" s="9">
        <v>2</v>
      </c>
      <c r="J40" s="7">
        <v>3</v>
      </c>
      <c r="K40" s="9">
        <v>1</v>
      </c>
      <c r="L40" s="8">
        <v>2</v>
      </c>
      <c r="M40" s="9">
        <v>0</v>
      </c>
      <c r="N40" s="8">
        <v>2</v>
      </c>
      <c r="O40" s="9">
        <v>2</v>
      </c>
      <c r="P40" s="8">
        <v>3</v>
      </c>
      <c r="Q40" s="29">
        <v>1</v>
      </c>
      <c r="R40" s="11">
        <f t="shared" si="10"/>
        <v>16</v>
      </c>
      <c r="S40" s="6">
        <f t="shared" si="11"/>
        <v>8</v>
      </c>
      <c r="T40" s="12">
        <f t="shared" si="12"/>
        <v>0.5</v>
      </c>
      <c r="U40" s="3">
        <v>15</v>
      </c>
      <c r="V40" s="23">
        <f t="shared" si="13"/>
        <v>0.9375</v>
      </c>
    </row>
    <row r="41" spans="1:22" ht="16.2" x14ac:dyDescent="0.25">
      <c r="A41" s="50" t="s">
        <v>84</v>
      </c>
      <c r="B41" s="46" t="s">
        <v>90</v>
      </c>
      <c r="C41" s="11">
        <f t="shared" si="7"/>
        <v>5</v>
      </c>
      <c r="D41" s="6">
        <f t="shared" si="8"/>
        <v>3</v>
      </c>
      <c r="E41" s="13">
        <f t="shared" si="9"/>
        <v>0.6</v>
      </c>
      <c r="F41" s="3">
        <v>2</v>
      </c>
      <c r="G41" s="9">
        <v>0</v>
      </c>
      <c r="H41" s="8">
        <v>3</v>
      </c>
      <c r="I41" s="9">
        <v>2</v>
      </c>
      <c r="J41" s="8">
        <v>0</v>
      </c>
      <c r="K41" s="9">
        <v>0</v>
      </c>
      <c r="L41" s="8">
        <v>2</v>
      </c>
      <c r="M41" s="9">
        <v>2</v>
      </c>
      <c r="N41" s="8">
        <v>3</v>
      </c>
      <c r="O41" s="9">
        <v>2</v>
      </c>
      <c r="P41" s="8">
        <v>2</v>
      </c>
      <c r="Q41" s="29">
        <v>0</v>
      </c>
      <c r="R41" s="11">
        <f t="shared" si="10"/>
        <v>12</v>
      </c>
      <c r="S41" s="6">
        <f t="shared" si="11"/>
        <v>6</v>
      </c>
      <c r="T41" s="12">
        <f t="shared" si="12"/>
        <v>0.5</v>
      </c>
      <c r="U41" s="3">
        <v>11</v>
      </c>
      <c r="V41" s="23">
        <f t="shared" si="13"/>
        <v>0.91666666666666663</v>
      </c>
    </row>
    <row r="42" spans="1:22" ht="16.2" x14ac:dyDescent="0.25">
      <c r="A42" s="50" t="s">
        <v>85</v>
      </c>
      <c r="B42" s="46" t="s">
        <v>90</v>
      </c>
      <c r="C42" s="11">
        <f t="shared" si="7"/>
        <v>5</v>
      </c>
      <c r="D42" s="6">
        <f t="shared" si="8"/>
        <v>2</v>
      </c>
      <c r="E42" s="13">
        <f t="shared" si="9"/>
        <v>0.4</v>
      </c>
      <c r="F42" s="3">
        <v>3</v>
      </c>
      <c r="G42" s="9">
        <v>2</v>
      </c>
      <c r="H42" s="8">
        <v>3</v>
      </c>
      <c r="I42" s="9">
        <v>1</v>
      </c>
      <c r="J42" s="8">
        <v>0</v>
      </c>
      <c r="K42" s="9">
        <v>0</v>
      </c>
      <c r="L42" s="8">
        <v>2</v>
      </c>
      <c r="M42" s="9">
        <v>2</v>
      </c>
      <c r="N42" s="8">
        <v>3</v>
      </c>
      <c r="O42" s="9">
        <v>1</v>
      </c>
      <c r="P42" s="8">
        <v>3</v>
      </c>
      <c r="Q42" s="29">
        <v>1</v>
      </c>
      <c r="R42" s="11">
        <f t="shared" si="10"/>
        <v>14</v>
      </c>
      <c r="S42" s="6">
        <f t="shared" si="11"/>
        <v>7</v>
      </c>
      <c r="T42" s="12">
        <f t="shared" si="12"/>
        <v>0.5</v>
      </c>
      <c r="U42" s="3">
        <v>14</v>
      </c>
      <c r="V42" s="23">
        <f t="shared" si="13"/>
        <v>1</v>
      </c>
    </row>
    <row r="43" spans="1:22" ht="16.2" x14ac:dyDescent="0.25">
      <c r="A43" s="50" t="s">
        <v>86</v>
      </c>
      <c r="B43" s="46" t="s">
        <v>90</v>
      </c>
      <c r="C43" s="11">
        <f t="shared" si="7"/>
        <v>5</v>
      </c>
      <c r="D43" s="6">
        <f t="shared" si="8"/>
        <v>1</v>
      </c>
      <c r="E43" s="13">
        <f t="shared" si="9"/>
        <v>0.2</v>
      </c>
      <c r="F43" s="3">
        <v>3</v>
      </c>
      <c r="G43" s="9">
        <v>1</v>
      </c>
      <c r="H43" s="8">
        <v>2</v>
      </c>
      <c r="I43" s="9">
        <v>2</v>
      </c>
      <c r="J43" s="8">
        <v>3</v>
      </c>
      <c r="K43" s="9">
        <v>1</v>
      </c>
      <c r="L43" s="8">
        <v>2</v>
      </c>
      <c r="M43" s="9">
        <v>0</v>
      </c>
      <c r="N43" s="8">
        <v>3</v>
      </c>
      <c r="O43" s="9">
        <v>1</v>
      </c>
      <c r="P43" s="8">
        <v>0</v>
      </c>
      <c r="Q43" s="29">
        <v>0</v>
      </c>
      <c r="R43" s="11">
        <f t="shared" si="10"/>
        <v>13</v>
      </c>
      <c r="S43" s="6">
        <f t="shared" si="11"/>
        <v>5</v>
      </c>
      <c r="T43" s="12">
        <f t="shared" si="12"/>
        <v>0.38461538461538464</v>
      </c>
      <c r="U43" s="3">
        <v>10</v>
      </c>
      <c r="V43" s="23">
        <f t="shared" si="13"/>
        <v>0.76923076923076927</v>
      </c>
    </row>
    <row r="44" spans="1:22" ht="16.2" x14ac:dyDescent="0.25">
      <c r="A44" s="50" t="s">
        <v>91</v>
      </c>
      <c r="B44" s="46" t="s">
        <v>90</v>
      </c>
      <c r="C44" s="11">
        <f t="shared" si="7"/>
        <v>3</v>
      </c>
      <c r="D44" s="6">
        <f t="shared" si="8"/>
        <v>1</v>
      </c>
      <c r="E44" s="13">
        <f t="shared" si="9"/>
        <v>0.33333333333333331</v>
      </c>
      <c r="F44" s="3">
        <v>2</v>
      </c>
      <c r="G44" s="9">
        <v>0</v>
      </c>
      <c r="H44" s="7">
        <v>3</v>
      </c>
      <c r="I44" s="9">
        <v>1</v>
      </c>
      <c r="J44" s="7">
        <v>3</v>
      </c>
      <c r="K44" s="9">
        <v>2</v>
      </c>
      <c r="L44" s="7">
        <v>0</v>
      </c>
      <c r="M44" s="9">
        <v>0</v>
      </c>
      <c r="N44" s="7">
        <v>0</v>
      </c>
      <c r="O44" s="9">
        <v>0</v>
      </c>
      <c r="P44" s="7">
        <v>0</v>
      </c>
      <c r="Q44" s="29">
        <v>0</v>
      </c>
      <c r="R44" s="11">
        <f t="shared" si="10"/>
        <v>8</v>
      </c>
      <c r="S44" s="6">
        <f t="shared" si="11"/>
        <v>3</v>
      </c>
      <c r="T44" s="12">
        <f t="shared" si="12"/>
        <v>0.375</v>
      </c>
      <c r="U44" s="3">
        <v>4</v>
      </c>
      <c r="V44" s="23">
        <f t="shared" si="13"/>
        <v>0.5</v>
      </c>
    </row>
    <row r="45" spans="1:22" ht="16.2" x14ac:dyDescent="0.25">
      <c r="A45" s="50" t="s">
        <v>87</v>
      </c>
      <c r="B45" s="46" t="s">
        <v>90</v>
      </c>
      <c r="C45" s="11">
        <f t="shared" si="7"/>
        <v>5</v>
      </c>
      <c r="D45" s="6">
        <f t="shared" si="8"/>
        <v>1</v>
      </c>
      <c r="E45" s="13">
        <f t="shared" si="9"/>
        <v>0.2</v>
      </c>
      <c r="F45" s="3">
        <v>3</v>
      </c>
      <c r="G45" s="9">
        <v>1</v>
      </c>
      <c r="H45" s="8">
        <v>2</v>
      </c>
      <c r="I45" s="9">
        <v>0</v>
      </c>
      <c r="J45" s="8">
        <v>3</v>
      </c>
      <c r="K45" s="9">
        <v>1</v>
      </c>
      <c r="L45" s="8">
        <v>0</v>
      </c>
      <c r="M45" s="9">
        <v>0</v>
      </c>
      <c r="N45" s="8">
        <v>2</v>
      </c>
      <c r="O45" s="9">
        <v>0</v>
      </c>
      <c r="P45" s="8">
        <v>2</v>
      </c>
      <c r="Q45" s="40">
        <v>2</v>
      </c>
      <c r="R45" s="11">
        <f t="shared" si="10"/>
        <v>12</v>
      </c>
      <c r="S45" s="6">
        <f t="shared" si="11"/>
        <v>4</v>
      </c>
      <c r="T45" s="12">
        <f t="shared" si="12"/>
        <v>0.33333333333333331</v>
      </c>
      <c r="U45" s="3">
        <v>9</v>
      </c>
      <c r="V45" s="23">
        <f t="shared" si="13"/>
        <v>0.75</v>
      </c>
    </row>
    <row r="46" spans="1:22" ht="16.8" thickBot="1" x14ac:dyDescent="0.3">
      <c r="A46" s="52" t="s">
        <v>88</v>
      </c>
      <c r="B46" s="97" t="s">
        <v>90</v>
      </c>
      <c r="C46" s="30">
        <f t="shared" si="7"/>
        <v>5</v>
      </c>
      <c r="D46" s="31">
        <f t="shared" si="8"/>
        <v>1</v>
      </c>
      <c r="E46" s="32">
        <f t="shared" si="9"/>
        <v>0.2</v>
      </c>
      <c r="F46" s="4">
        <v>0</v>
      </c>
      <c r="G46" s="36">
        <v>0</v>
      </c>
      <c r="H46" s="37">
        <v>3</v>
      </c>
      <c r="I46" s="36">
        <v>2</v>
      </c>
      <c r="J46" s="37">
        <v>2</v>
      </c>
      <c r="K46" s="36">
        <v>0</v>
      </c>
      <c r="L46" s="37">
        <v>2</v>
      </c>
      <c r="M46" s="36">
        <v>0</v>
      </c>
      <c r="N46" s="37">
        <v>3</v>
      </c>
      <c r="O46" s="36">
        <v>1</v>
      </c>
      <c r="P46" s="37">
        <v>2</v>
      </c>
      <c r="Q46" s="64">
        <v>0</v>
      </c>
      <c r="R46" s="30">
        <f t="shared" si="10"/>
        <v>12</v>
      </c>
      <c r="S46" s="31">
        <f t="shared" si="11"/>
        <v>3</v>
      </c>
      <c r="T46" s="38">
        <f t="shared" si="12"/>
        <v>0.25</v>
      </c>
      <c r="U46" s="4">
        <v>10</v>
      </c>
      <c r="V46" s="39">
        <f t="shared" si="13"/>
        <v>0.83333333333333337</v>
      </c>
    </row>
    <row r="47" spans="1:22" ht="14.4" thickTop="1" x14ac:dyDescent="0.25"/>
  </sheetData>
  <autoFilter ref="A1:V46" xr:uid="{E3FEFB82-AFB3-4064-9088-30CEF74E7EEE}"/>
  <phoneticPr fontId="2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简化</vt:lpstr>
      <vt:lpstr>详细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2019-07-17T16:23:22Z</dcterms:modified>
</cp:coreProperties>
</file>