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DC16827A-68CB-41AA-A252-39ACB96E5CEB}" xr6:coauthVersionLast="40" xr6:coauthVersionMax="40" xr10:uidLastSave="{00000000-0000-0000-0000-000000000000}"/>
  <bookViews>
    <workbookView xWindow="-108" yWindow="-108" windowWidth="23256" windowHeight="13176" activeTab="1" xr2:uid="{00000000-000D-0000-FFFF-FFFF00000000}"/>
  </bookViews>
  <sheets>
    <sheet name="简化" sheetId="3" r:id="rId1"/>
    <sheet name="详细" sheetId="2" r:id="rId2"/>
  </sheets>
  <definedNames>
    <definedName name="_xlnm._FilterDatabase" localSheetId="0" hidden="1">简化!$A$1:$G$73</definedName>
    <definedName name="_xlnm._FilterDatabase" localSheetId="1" hidden="1">详细!$A$1:$Z$73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3" l="1"/>
  <c r="N19" i="3" l="1"/>
  <c r="N25" i="3" l="1"/>
  <c r="K18" i="3"/>
  <c r="N24" i="3"/>
  <c r="N22" i="3"/>
  <c r="N21" i="3"/>
  <c r="N18" i="3"/>
  <c r="K21" i="3" l="1"/>
  <c r="R59" i="2"/>
  <c r="V59" i="2" s="1"/>
  <c r="S59" i="2"/>
  <c r="R72" i="2"/>
  <c r="S72" i="2"/>
  <c r="R62" i="2"/>
  <c r="V62" i="2" s="1"/>
  <c r="S62" i="2"/>
  <c r="R63" i="2"/>
  <c r="V63" i="2" s="1"/>
  <c r="S63" i="2"/>
  <c r="D59" i="2"/>
  <c r="D72" i="2"/>
  <c r="D62" i="2"/>
  <c r="D63" i="2"/>
  <c r="C59" i="2"/>
  <c r="C72" i="2"/>
  <c r="C62" i="2"/>
  <c r="C63" i="2"/>
  <c r="B69" i="3"/>
  <c r="B70" i="3"/>
  <c r="B71" i="3"/>
  <c r="B72" i="3"/>
  <c r="B73" i="3"/>
  <c r="A69" i="3"/>
  <c r="A70" i="3"/>
  <c r="A71" i="3"/>
  <c r="A72" i="3"/>
  <c r="A73" i="3"/>
  <c r="E72" i="2" l="1"/>
  <c r="D72" i="3"/>
  <c r="C72" i="3"/>
  <c r="E63" i="2"/>
  <c r="T63" i="2"/>
  <c r="E72" i="3"/>
  <c r="F72" i="3"/>
  <c r="E62" i="2"/>
  <c r="T62" i="2"/>
  <c r="T72" i="2"/>
  <c r="V72" i="2"/>
  <c r="T59" i="2"/>
  <c r="E59" i="2"/>
  <c r="G72" i="3" l="1"/>
  <c r="R73" i="2"/>
  <c r="V73" i="2" s="1"/>
  <c r="G55" i="3" s="1"/>
  <c r="S73" i="2"/>
  <c r="R64" i="2"/>
  <c r="S64" i="2"/>
  <c r="R71" i="2"/>
  <c r="V71" i="2" s="1"/>
  <c r="S71" i="2"/>
  <c r="R67" i="2"/>
  <c r="V67" i="2" s="1"/>
  <c r="S67" i="2"/>
  <c r="R68" i="2"/>
  <c r="S68" i="2"/>
  <c r="R60" i="2"/>
  <c r="S60" i="2"/>
  <c r="R61" i="2"/>
  <c r="V61" i="2" s="1"/>
  <c r="G61" i="3" s="1"/>
  <c r="S61" i="2"/>
  <c r="R57" i="2"/>
  <c r="S57" i="2"/>
  <c r="R56" i="2"/>
  <c r="S56" i="2"/>
  <c r="R65" i="2"/>
  <c r="S65" i="2"/>
  <c r="T65" i="2" s="1"/>
  <c r="R66" i="2"/>
  <c r="V66" i="2" s="1"/>
  <c r="S66" i="2"/>
  <c r="R55" i="2"/>
  <c r="V55" i="2" s="1"/>
  <c r="S55" i="2"/>
  <c r="R58" i="2"/>
  <c r="V58" i="2" s="1"/>
  <c r="S58" i="2"/>
  <c r="R69" i="2"/>
  <c r="S69" i="2"/>
  <c r="S54" i="2"/>
  <c r="D73" i="2"/>
  <c r="D64" i="2"/>
  <c r="D71" i="2"/>
  <c r="D67" i="2"/>
  <c r="D68" i="2"/>
  <c r="D60" i="2"/>
  <c r="D61" i="2"/>
  <c r="D57" i="2"/>
  <c r="D56" i="2"/>
  <c r="D65" i="2"/>
  <c r="D66" i="2"/>
  <c r="D55" i="2"/>
  <c r="C73" i="2"/>
  <c r="C64" i="2"/>
  <c r="C71" i="2"/>
  <c r="C67" i="2"/>
  <c r="C68" i="2"/>
  <c r="C60" i="2"/>
  <c r="C61" i="2"/>
  <c r="C57" i="2"/>
  <c r="C56" i="2"/>
  <c r="C65" i="2"/>
  <c r="C66" i="2"/>
  <c r="C55" i="2"/>
  <c r="C58" i="2"/>
  <c r="C69" i="2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G71" i="3" l="1"/>
  <c r="E71" i="3"/>
  <c r="F71" i="3"/>
  <c r="D71" i="3"/>
  <c r="C71" i="3"/>
  <c r="E69" i="3"/>
  <c r="F69" i="3"/>
  <c r="G66" i="3"/>
  <c r="G58" i="3"/>
  <c r="F63" i="3"/>
  <c r="E57" i="3"/>
  <c r="F56" i="3"/>
  <c r="E61" i="2"/>
  <c r="D64" i="3"/>
  <c r="D60" i="3"/>
  <c r="E71" i="2"/>
  <c r="E56" i="2"/>
  <c r="E66" i="2"/>
  <c r="E57" i="2"/>
  <c r="V56" i="2"/>
  <c r="G63" i="3" s="1"/>
  <c r="E68" i="3"/>
  <c r="F68" i="3"/>
  <c r="T69" i="2"/>
  <c r="E67" i="3"/>
  <c r="F67" i="3"/>
  <c r="T58" i="2"/>
  <c r="E55" i="2"/>
  <c r="T55" i="2"/>
  <c r="C66" i="3"/>
  <c r="E66" i="3"/>
  <c r="C65" i="3"/>
  <c r="D65" i="3"/>
  <c r="E65" i="3"/>
  <c r="T66" i="2"/>
  <c r="E64" i="3"/>
  <c r="F64" i="3"/>
  <c r="E65" i="2"/>
  <c r="V65" i="2"/>
  <c r="G64" i="3" s="1"/>
  <c r="T57" i="2"/>
  <c r="E63" i="3"/>
  <c r="T56" i="2"/>
  <c r="V57" i="2"/>
  <c r="G62" i="3" s="1"/>
  <c r="C62" i="3"/>
  <c r="E62" i="3"/>
  <c r="E61" i="3"/>
  <c r="C61" i="3"/>
  <c r="D61" i="3"/>
  <c r="T61" i="2"/>
  <c r="E60" i="3"/>
  <c r="E60" i="2"/>
  <c r="T60" i="2"/>
  <c r="C60" i="3"/>
  <c r="F60" i="3"/>
  <c r="V60" i="2"/>
  <c r="G60" i="3" s="1"/>
  <c r="D59" i="3"/>
  <c r="C59" i="3"/>
  <c r="T68" i="2"/>
  <c r="F59" i="3"/>
  <c r="V68" i="2"/>
  <c r="G59" i="3" s="1"/>
  <c r="E59" i="3"/>
  <c r="E68" i="2"/>
  <c r="E58" i="3"/>
  <c r="T67" i="2"/>
  <c r="E67" i="2"/>
  <c r="T71" i="2"/>
  <c r="E64" i="2"/>
  <c r="T64" i="2"/>
  <c r="C56" i="3"/>
  <c r="D56" i="3"/>
  <c r="V64" i="2"/>
  <c r="G56" i="3" s="1"/>
  <c r="E73" i="2"/>
  <c r="F55" i="3"/>
  <c r="T73" i="2"/>
  <c r="E55" i="3"/>
  <c r="C55" i="3"/>
  <c r="D55" i="3"/>
  <c r="E56" i="3"/>
  <c r="F66" i="3"/>
  <c r="F62" i="3"/>
  <c r="F58" i="3"/>
  <c r="F65" i="3"/>
  <c r="F61" i="3"/>
  <c r="F57" i="3"/>
  <c r="C64" i="3"/>
  <c r="C63" i="3"/>
  <c r="C57" i="3"/>
  <c r="D63" i="3"/>
  <c r="D57" i="3"/>
  <c r="D66" i="3"/>
  <c r="D62" i="3"/>
  <c r="R4" i="2"/>
  <c r="R10" i="2"/>
  <c r="C27" i="2"/>
  <c r="D27" i="2"/>
  <c r="C15" i="2"/>
  <c r="D15" i="2"/>
  <c r="C10" i="2"/>
  <c r="D10" i="2"/>
  <c r="C14" i="2"/>
  <c r="D14" i="2"/>
  <c r="C2" i="2"/>
  <c r="D2" i="2"/>
  <c r="C3" i="2"/>
  <c r="D3" i="2"/>
  <c r="C23" i="2"/>
  <c r="D23" i="2"/>
  <c r="C13" i="2"/>
  <c r="D13" i="2"/>
  <c r="C8" i="2"/>
  <c r="D8" i="2"/>
  <c r="C29" i="2"/>
  <c r="D29" i="2"/>
  <c r="C26" i="2"/>
  <c r="D26" i="2"/>
  <c r="C6" i="2"/>
  <c r="D6" i="2"/>
  <c r="C20" i="2"/>
  <c r="D20" i="2"/>
  <c r="C17" i="2"/>
  <c r="D17" i="2"/>
  <c r="C16" i="2"/>
  <c r="D16" i="2"/>
  <c r="C24" i="2"/>
  <c r="D24" i="2"/>
  <c r="C21" i="2"/>
  <c r="D21" i="2"/>
  <c r="C4" i="2"/>
  <c r="D4" i="2"/>
  <c r="C25" i="2"/>
  <c r="D25" i="2"/>
  <c r="C22" i="2"/>
  <c r="D22" i="2"/>
  <c r="C5" i="2"/>
  <c r="D5" i="2"/>
  <c r="C28" i="2"/>
  <c r="D28" i="2"/>
  <c r="C9" i="2"/>
  <c r="D9" i="2"/>
  <c r="C11" i="2"/>
  <c r="D11" i="2"/>
  <c r="C18" i="2"/>
  <c r="D18" i="2"/>
  <c r="C30" i="2"/>
  <c r="D30" i="2"/>
  <c r="C12" i="2"/>
  <c r="D12" i="2"/>
  <c r="C19" i="2"/>
  <c r="D19" i="2"/>
  <c r="C31" i="2"/>
  <c r="D31" i="2"/>
  <c r="C40" i="2"/>
  <c r="D40" i="2"/>
  <c r="C46" i="2"/>
  <c r="D46" i="2"/>
  <c r="C32" i="2"/>
  <c r="D32" i="2"/>
  <c r="C44" i="2"/>
  <c r="D44" i="2"/>
  <c r="C43" i="2"/>
  <c r="D43" i="2"/>
  <c r="C48" i="2"/>
  <c r="D48" i="2"/>
  <c r="C39" i="2"/>
  <c r="D39" i="2"/>
  <c r="C47" i="2"/>
  <c r="D47" i="2"/>
  <c r="C33" i="2"/>
  <c r="D33" i="2"/>
  <c r="C41" i="2"/>
  <c r="D41" i="2"/>
  <c r="C51" i="2"/>
  <c r="D51" i="2"/>
  <c r="C42" i="2"/>
  <c r="D42" i="2"/>
  <c r="C38" i="2"/>
  <c r="D38" i="2"/>
  <c r="C50" i="2"/>
  <c r="D50" i="2"/>
  <c r="C45" i="2"/>
  <c r="D45" i="2"/>
  <c r="C52" i="2"/>
  <c r="D52" i="2"/>
  <c r="C36" i="2"/>
  <c r="D36" i="2"/>
  <c r="C49" i="2"/>
  <c r="D49" i="2"/>
  <c r="C37" i="2"/>
  <c r="D37" i="2"/>
  <c r="C34" i="2"/>
  <c r="D34" i="2"/>
  <c r="C35" i="2"/>
  <c r="D35" i="2"/>
  <c r="C53" i="2"/>
  <c r="D53" i="2"/>
  <c r="C54" i="2"/>
  <c r="D54" i="2"/>
  <c r="D58" i="2"/>
  <c r="C58" i="3" s="1"/>
  <c r="D69" i="2"/>
  <c r="C70" i="2"/>
  <c r="D70" i="2"/>
  <c r="D7" i="2"/>
  <c r="C7" i="2"/>
  <c r="C69" i="3" l="1"/>
  <c r="D69" i="3"/>
  <c r="D58" i="3"/>
  <c r="G57" i="3"/>
  <c r="D70" i="3"/>
  <c r="C70" i="3"/>
  <c r="G65" i="3"/>
  <c r="C73" i="3"/>
  <c r="D73" i="3"/>
  <c r="C68" i="3"/>
  <c r="D68" i="3"/>
  <c r="C67" i="3"/>
  <c r="D67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A3" i="3"/>
  <c r="A4" i="3"/>
  <c r="A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2" i="3"/>
  <c r="B2" i="3"/>
  <c r="R48" i="2" l="1"/>
  <c r="V48" i="2" s="1"/>
  <c r="S48" i="2"/>
  <c r="R33" i="2"/>
  <c r="S33" i="2"/>
  <c r="R32" i="2"/>
  <c r="V32" i="2" s="1"/>
  <c r="S32" i="2"/>
  <c r="R28" i="2"/>
  <c r="V28" i="2" s="1"/>
  <c r="S28" i="2"/>
  <c r="R50" i="2"/>
  <c r="V50" i="2" s="1"/>
  <c r="S50" i="2"/>
  <c r="E48" i="2" l="1"/>
  <c r="T33" i="2"/>
  <c r="E50" i="2"/>
  <c r="E28" i="2"/>
  <c r="E33" i="2"/>
  <c r="T28" i="2"/>
  <c r="T32" i="2"/>
  <c r="T48" i="2"/>
  <c r="V33" i="2"/>
  <c r="E32" i="2"/>
  <c r="T50" i="2"/>
  <c r="R52" i="2"/>
  <c r="S52" i="2"/>
  <c r="R49" i="2"/>
  <c r="V49" i="2" s="1"/>
  <c r="S49" i="2"/>
  <c r="R41" i="2"/>
  <c r="V41" i="2" s="1"/>
  <c r="S41" i="2"/>
  <c r="R70" i="2"/>
  <c r="V70" i="2" s="1"/>
  <c r="S70" i="2"/>
  <c r="R37" i="2"/>
  <c r="V37" i="2" s="1"/>
  <c r="S37" i="2"/>
  <c r="R38" i="2"/>
  <c r="V38" i="2" s="1"/>
  <c r="S38" i="2"/>
  <c r="E70" i="3" l="1"/>
  <c r="F70" i="3"/>
  <c r="G73" i="3"/>
  <c r="G70" i="3"/>
  <c r="E73" i="3"/>
  <c r="F73" i="3"/>
  <c r="T38" i="2"/>
  <c r="T41" i="2"/>
  <c r="E38" i="2"/>
  <c r="E70" i="2"/>
  <c r="E52" i="2"/>
  <c r="E41" i="2"/>
  <c r="E49" i="2"/>
  <c r="T49" i="2"/>
  <c r="E37" i="2"/>
  <c r="T70" i="2"/>
  <c r="T52" i="2"/>
  <c r="V52" i="2"/>
  <c r="T37" i="2"/>
  <c r="R31" i="2" l="1"/>
  <c r="V31" i="2" s="1"/>
  <c r="S31" i="2"/>
  <c r="R9" i="2"/>
  <c r="V9" i="2" s="1"/>
  <c r="S9" i="2"/>
  <c r="E44" i="2"/>
  <c r="R44" i="2"/>
  <c r="V44" i="2" s="1"/>
  <c r="S44" i="2"/>
  <c r="R46" i="2"/>
  <c r="V46" i="2" s="1"/>
  <c r="S46" i="2"/>
  <c r="R19" i="2"/>
  <c r="S19" i="2"/>
  <c r="R8" i="2"/>
  <c r="V8" i="2" s="1"/>
  <c r="R2" i="2"/>
  <c r="R15" i="2"/>
  <c r="V15" i="2" s="1"/>
  <c r="R25" i="2"/>
  <c r="V25" i="2" s="1"/>
  <c r="R17" i="2"/>
  <c r="V17" i="2" s="1"/>
  <c r="R16" i="2"/>
  <c r="V16" i="2" s="1"/>
  <c r="R3" i="2"/>
  <c r="V3" i="2" s="1"/>
  <c r="R26" i="2"/>
  <c r="V26" i="2" s="1"/>
  <c r="R7" i="2"/>
  <c r="V7" i="2" s="1"/>
  <c r="R27" i="2"/>
  <c r="V27" i="2" s="1"/>
  <c r="S27" i="2"/>
  <c r="V4" i="2"/>
  <c r="S4" i="2"/>
  <c r="R24" i="2"/>
  <c r="V24" i="2" s="1"/>
  <c r="V2" i="2" l="1"/>
  <c r="E9" i="2"/>
  <c r="T9" i="2"/>
  <c r="E46" i="2"/>
  <c r="E27" i="2"/>
  <c r="T46" i="2"/>
  <c r="D34" i="3"/>
  <c r="C34" i="3"/>
  <c r="E31" i="2"/>
  <c r="T19" i="2"/>
  <c r="T31" i="2"/>
  <c r="E19" i="2"/>
  <c r="T44" i="2"/>
  <c r="V19" i="2"/>
  <c r="E4" i="2"/>
  <c r="T4" i="2"/>
  <c r="T27" i="2"/>
  <c r="S45" i="2" l="1"/>
  <c r="R45" i="2"/>
  <c r="V45" i="2" s="1"/>
  <c r="S10" i="2"/>
  <c r="T10" i="2" l="1"/>
  <c r="E10" i="2"/>
  <c r="E45" i="2"/>
  <c r="V10" i="2"/>
  <c r="T45" i="2"/>
  <c r="S14" i="2"/>
  <c r="S23" i="2"/>
  <c r="S20" i="2"/>
  <c r="S13" i="2"/>
  <c r="S21" i="2"/>
  <c r="S6" i="2"/>
  <c r="S11" i="2"/>
  <c r="S43" i="2"/>
  <c r="S40" i="2"/>
  <c r="S30" i="2"/>
  <c r="S12" i="2"/>
  <c r="S22" i="2"/>
  <c r="S5" i="2"/>
  <c r="S47" i="2"/>
  <c r="S39" i="2"/>
  <c r="S18" i="2"/>
  <c r="S36" i="2"/>
  <c r="S34" i="2"/>
  <c r="S53" i="2"/>
  <c r="S51" i="2"/>
  <c r="S35" i="2"/>
  <c r="S42" i="2"/>
  <c r="S29" i="2"/>
  <c r="R14" i="2"/>
  <c r="R23" i="2"/>
  <c r="V23" i="2" s="1"/>
  <c r="R20" i="2"/>
  <c r="V20" i="2" s="1"/>
  <c r="G20" i="3" s="1"/>
  <c r="R13" i="2"/>
  <c r="R21" i="2"/>
  <c r="R6" i="2"/>
  <c r="V6" i="2" s="1"/>
  <c r="R11" i="2"/>
  <c r="R43" i="2"/>
  <c r="V43" i="2" s="1"/>
  <c r="R40" i="2"/>
  <c r="V40" i="2" s="1"/>
  <c r="R30" i="2"/>
  <c r="V30" i="2" s="1"/>
  <c r="R12" i="2"/>
  <c r="R22" i="2"/>
  <c r="V22" i="2" s="1"/>
  <c r="R5" i="2"/>
  <c r="R47" i="2"/>
  <c r="V47" i="2" s="1"/>
  <c r="R39" i="2"/>
  <c r="R18" i="2"/>
  <c r="V18" i="2" s="1"/>
  <c r="R36" i="2"/>
  <c r="V36" i="2" s="1"/>
  <c r="R34" i="2"/>
  <c r="R53" i="2"/>
  <c r="V53" i="2" s="1"/>
  <c r="R51" i="2"/>
  <c r="R35" i="2"/>
  <c r="V35" i="2" s="1"/>
  <c r="R54" i="2"/>
  <c r="V54" i="2" s="1"/>
  <c r="V69" i="2"/>
  <c r="R42" i="2"/>
  <c r="R29" i="2"/>
  <c r="V29" i="2" s="1"/>
  <c r="D50" i="3"/>
  <c r="C32" i="3"/>
  <c r="D54" i="3"/>
  <c r="C54" i="3"/>
  <c r="G68" i="3" l="1"/>
  <c r="G69" i="3"/>
  <c r="V5" i="2"/>
  <c r="V21" i="2"/>
  <c r="G21" i="3" s="1"/>
  <c r="G44" i="3"/>
  <c r="G67" i="3"/>
  <c r="G18" i="3"/>
  <c r="G32" i="3"/>
  <c r="G2" i="3"/>
  <c r="G47" i="3"/>
  <c r="E54" i="3"/>
  <c r="G48" i="3"/>
  <c r="F32" i="3"/>
  <c r="G5" i="3"/>
  <c r="D32" i="3"/>
  <c r="F54" i="3"/>
  <c r="E32" i="3"/>
  <c r="D39" i="3"/>
  <c r="C39" i="3"/>
  <c r="E39" i="3"/>
  <c r="F39" i="3"/>
  <c r="D10" i="3"/>
  <c r="C10" i="3"/>
  <c r="F10" i="3"/>
  <c r="E10" i="3"/>
  <c r="C35" i="3"/>
  <c r="D35" i="3"/>
  <c r="C33" i="3"/>
  <c r="D33" i="3"/>
  <c r="G41" i="3"/>
  <c r="F33" i="3"/>
  <c r="E33" i="3"/>
  <c r="D36" i="3"/>
  <c r="C36" i="3"/>
  <c r="D38" i="3"/>
  <c r="C38" i="3"/>
  <c r="D53" i="3"/>
  <c r="C53" i="3"/>
  <c r="F37" i="3"/>
  <c r="E37" i="3"/>
  <c r="E36" i="3"/>
  <c r="F36" i="3"/>
  <c r="F38" i="3"/>
  <c r="E38" i="3"/>
  <c r="F53" i="3"/>
  <c r="E53" i="3"/>
  <c r="G8" i="3"/>
  <c r="G54" i="3"/>
  <c r="C37" i="3"/>
  <c r="D37" i="3"/>
  <c r="G25" i="3"/>
  <c r="G15" i="3"/>
  <c r="G28" i="3"/>
  <c r="G19" i="3"/>
  <c r="G7" i="3"/>
  <c r="C50" i="3"/>
  <c r="G31" i="3"/>
  <c r="G16" i="3"/>
  <c r="G23" i="3"/>
  <c r="T29" i="2"/>
  <c r="E21" i="2"/>
  <c r="E23" i="2"/>
  <c r="E29" i="2"/>
  <c r="E69" i="2"/>
  <c r="E58" i="2"/>
  <c r="E36" i="2"/>
  <c r="E47" i="2"/>
  <c r="D29" i="3"/>
  <c r="C29" i="3"/>
  <c r="E30" i="2"/>
  <c r="D25" i="3"/>
  <c r="C25" i="3"/>
  <c r="E6" i="2"/>
  <c r="C9" i="3"/>
  <c r="D9" i="3"/>
  <c r="E20" i="2"/>
  <c r="E9" i="3"/>
  <c r="F9" i="3"/>
  <c r="E54" i="2"/>
  <c r="E5" i="2"/>
  <c r="C28" i="3"/>
  <c r="D28" i="3"/>
  <c r="E40" i="2"/>
  <c r="C24" i="3"/>
  <c r="D24" i="3"/>
  <c r="T54" i="2"/>
  <c r="T5" i="2"/>
  <c r="F28" i="3"/>
  <c r="E28" i="3"/>
  <c r="T40" i="2"/>
  <c r="T21" i="2"/>
  <c r="T23" i="2"/>
  <c r="D46" i="3"/>
  <c r="C46" i="3"/>
  <c r="D31" i="3"/>
  <c r="C31" i="3"/>
  <c r="C27" i="3"/>
  <c r="D27" i="3"/>
  <c r="D23" i="3"/>
  <c r="C23" i="3"/>
  <c r="T35" i="2"/>
  <c r="F46" i="3"/>
  <c r="E46" i="3"/>
  <c r="T53" i="2"/>
  <c r="T18" i="2"/>
  <c r="F31" i="3"/>
  <c r="E31" i="3"/>
  <c r="T22" i="2"/>
  <c r="F27" i="3"/>
  <c r="E27" i="3"/>
  <c r="T43" i="2"/>
  <c r="F23" i="3"/>
  <c r="E23" i="3"/>
  <c r="D49" i="3"/>
  <c r="C49" i="3"/>
  <c r="E51" i="2"/>
  <c r="C45" i="3"/>
  <c r="D45" i="3"/>
  <c r="E34" i="2"/>
  <c r="D42" i="3"/>
  <c r="C42" i="3"/>
  <c r="E39" i="2"/>
  <c r="C30" i="3"/>
  <c r="D30" i="3"/>
  <c r="E12" i="2"/>
  <c r="D26" i="3"/>
  <c r="C26" i="3"/>
  <c r="E11" i="2"/>
  <c r="C22" i="3"/>
  <c r="D22" i="3"/>
  <c r="E13" i="2"/>
  <c r="C6" i="3"/>
  <c r="D6" i="3"/>
  <c r="E14" i="2"/>
  <c r="C3" i="3"/>
  <c r="D3" i="3"/>
  <c r="E49" i="3"/>
  <c r="F49" i="3"/>
  <c r="E45" i="3"/>
  <c r="F45" i="3"/>
  <c r="E22" i="3"/>
  <c r="F22" i="3"/>
  <c r="E6" i="3"/>
  <c r="F6" i="3"/>
  <c r="E53" i="2"/>
  <c r="E22" i="2"/>
  <c r="E43" i="2"/>
  <c r="T36" i="2"/>
  <c r="T30" i="2"/>
  <c r="T20" i="2"/>
  <c r="E42" i="2"/>
  <c r="V42" i="2"/>
  <c r="V51" i="2"/>
  <c r="V34" i="2"/>
  <c r="G52" i="3" s="1"/>
  <c r="V39" i="2"/>
  <c r="G30" i="3" s="1"/>
  <c r="V12" i="2"/>
  <c r="G33" i="3" s="1"/>
  <c r="V11" i="2"/>
  <c r="V13" i="2"/>
  <c r="V14" i="2"/>
  <c r="G40" i="3" s="1"/>
  <c r="E35" i="2"/>
  <c r="E18" i="2"/>
  <c r="T47" i="2"/>
  <c r="T6" i="2"/>
  <c r="T42" i="2"/>
  <c r="T51" i="2"/>
  <c r="T34" i="2"/>
  <c r="T39" i="2"/>
  <c r="T12" i="2"/>
  <c r="T11" i="2"/>
  <c r="T13" i="2"/>
  <c r="T14" i="2"/>
  <c r="S8" i="2"/>
  <c r="F48" i="3" s="1"/>
  <c r="S26" i="2"/>
  <c r="E26" i="3" s="1"/>
  <c r="E24" i="2"/>
  <c r="S3" i="2"/>
  <c r="F30" i="3" s="1"/>
  <c r="C2" i="3"/>
  <c r="S7" i="2"/>
  <c r="D48" i="3"/>
  <c r="S24" i="2"/>
  <c r="E5" i="3" s="1"/>
  <c r="S2" i="2"/>
  <c r="F29" i="3" s="1"/>
  <c r="S15" i="2"/>
  <c r="S25" i="2"/>
  <c r="F25" i="3" s="1"/>
  <c r="S16" i="2"/>
  <c r="E42" i="3" s="1"/>
  <c r="S17" i="2"/>
  <c r="E16" i="3" l="1"/>
  <c r="G34" i="3"/>
  <c r="G35" i="3"/>
  <c r="E3" i="3"/>
  <c r="G14" i="3"/>
  <c r="G11" i="3"/>
  <c r="F26" i="3"/>
  <c r="E24" i="3"/>
  <c r="E25" i="3"/>
  <c r="F24" i="3"/>
  <c r="F3" i="3"/>
  <c r="G12" i="3"/>
  <c r="F2" i="3"/>
  <c r="F34" i="3"/>
  <c r="E34" i="3"/>
  <c r="E30" i="3"/>
  <c r="E29" i="3"/>
  <c r="F50" i="3"/>
  <c r="F42" i="3"/>
  <c r="G9" i="3"/>
  <c r="E35" i="3"/>
  <c r="E50" i="3"/>
  <c r="F35" i="3"/>
  <c r="G39" i="3"/>
  <c r="E2" i="3"/>
  <c r="D2" i="3"/>
  <c r="G10" i="3"/>
  <c r="G29" i="3"/>
  <c r="F4" i="3"/>
  <c r="D4" i="3"/>
  <c r="G42" i="3"/>
  <c r="G51" i="3"/>
  <c r="G38" i="3"/>
  <c r="G43" i="3"/>
  <c r="C4" i="3"/>
  <c r="C16" i="3"/>
  <c r="E7" i="3"/>
  <c r="D7" i="3"/>
  <c r="G46" i="3"/>
  <c r="E17" i="3"/>
  <c r="E8" i="3"/>
  <c r="F8" i="3"/>
  <c r="D17" i="3"/>
  <c r="D8" i="3"/>
  <c r="C8" i="3"/>
  <c r="D20" i="3"/>
  <c r="C11" i="3"/>
  <c r="D11" i="3"/>
  <c r="E4" i="3"/>
  <c r="F7" i="3"/>
  <c r="C7" i="3"/>
  <c r="C5" i="3"/>
  <c r="G24" i="3"/>
  <c r="E12" i="3"/>
  <c r="E20" i="3"/>
  <c r="E11" i="3"/>
  <c r="F11" i="3"/>
  <c r="F5" i="3"/>
  <c r="D5" i="3"/>
  <c r="D21" i="3"/>
  <c r="G3" i="3"/>
  <c r="G53" i="3"/>
  <c r="E43" i="3"/>
  <c r="C43" i="3"/>
  <c r="E47" i="3"/>
  <c r="E41" i="3"/>
  <c r="E48" i="3"/>
  <c r="C48" i="3"/>
  <c r="E15" i="3"/>
  <c r="E40" i="3"/>
  <c r="F40" i="3"/>
  <c r="D15" i="3"/>
  <c r="D40" i="3"/>
  <c r="C40" i="3"/>
  <c r="G6" i="3"/>
  <c r="G50" i="3"/>
  <c r="F43" i="3"/>
  <c r="D43" i="3"/>
  <c r="F47" i="3"/>
  <c r="D47" i="3"/>
  <c r="F41" i="3"/>
  <c r="C44" i="3"/>
  <c r="G27" i="3"/>
  <c r="E13" i="3"/>
  <c r="E52" i="3"/>
  <c r="F52" i="3"/>
  <c r="C18" i="3"/>
  <c r="D51" i="3"/>
  <c r="C51" i="3"/>
  <c r="E14" i="3"/>
  <c r="F18" i="3"/>
  <c r="E51" i="3"/>
  <c r="F51" i="3"/>
  <c r="G22" i="3"/>
  <c r="G17" i="3"/>
  <c r="G45" i="3"/>
  <c r="G36" i="3"/>
  <c r="C47" i="3"/>
  <c r="F44" i="3"/>
  <c r="C41" i="3"/>
  <c r="D44" i="3"/>
  <c r="G4" i="3"/>
  <c r="D13" i="3"/>
  <c r="C52" i="3"/>
  <c r="D52" i="3"/>
  <c r="C14" i="3"/>
  <c r="F21" i="3"/>
  <c r="G26" i="3"/>
  <c r="G13" i="3"/>
  <c r="G49" i="3"/>
  <c r="G37" i="3"/>
  <c r="E44" i="3"/>
  <c r="D41" i="3"/>
  <c r="T24" i="2"/>
  <c r="T15" i="2"/>
  <c r="T26" i="2"/>
  <c r="F12" i="3"/>
  <c r="T3" i="2"/>
  <c r="F20" i="3"/>
  <c r="F14" i="3"/>
  <c r="D16" i="3"/>
  <c r="E17" i="2"/>
  <c r="T16" i="2"/>
  <c r="C12" i="3"/>
  <c r="T8" i="2"/>
  <c r="E19" i="3"/>
  <c r="F19" i="3"/>
  <c r="C21" i="3"/>
  <c r="E8" i="2"/>
  <c r="D19" i="3"/>
  <c r="C19" i="3"/>
  <c r="D18" i="3"/>
  <c r="E7" i="2"/>
  <c r="D12" i="3"/>
  <c r="E26" i="2"/>
  <c r="T17" i="2"/>
  <c r="E15" i="2"/>
  <c r="T7" i="2"/>
  <c r="C17" i="3"/>
  <c r="C15" i="3"/>
  <c r="E2" i="2"/>
  <c r="E3" i="2"/>
  <c r="T25" i="2"/>
  <c r="F13" i="3"/>
  <c r="F17" i="3"/>
  <c r="F16" i="3"/>
  <c r="E18" i="3"/>
  <c r="E21" i="3"/>
  <c r="E16" i="2"/>
  <c r="C20" i="3"/>
  <c r="E25" i="2"/>
  <c r="T2" i="2"/>
  <c r="F15" i="3"/>
  <c r="C13" i="3"/>
  <c r="D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N19" authorId="0" shapeId="0" xr:uid="{D25CD14D-7D5C-40CB-BBC0-23AB1356388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包含部分重复录像
不包含部分命名不规范录像</t>
        </r>
      </text>
    </comment>
    <comment ref="N22" authorId="0" shapeId="0" xr:uid="{AED44D57-9E3B-45B9-8EC2-793AD379D8A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包含部分重复录像
不包含部分命名不规范录像</t>
        </r>
      </text>
    </comment>
    <comment ref="K24" authorId="0" shapeId="0" xr:uid="{DA92026D-E5E4-44E8-95A2-9AE3127F05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重组2人</t>
        </r>
      </text>
    </comment>
    <comment ref="N25" authorId="0" shapeId="0" xr:uid="{346223AF-D742-4B4C-BE80-558A5F3D9EE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包含部分重复录像
不包含部分命名不规范录像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P2" authorId="0" shapeId="0" xr:uid="{84BDB396-64A2-47D3-AC90-50FD63E8456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临近匹配，对手O.O</t>
        </r>
      </text>
    </comment>
    <comment ref="L3" authorId="0" shapeId="0" xr:uid="{4AC2B132-0608-421D-9EA3-1CC62730378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临近匹配，对手骄阳似</t>
        </r>
      </text>
    </comment>
    <comment ref="H4" authorId="0" shapeId="0" xr:uid="{7D37C281-7249-4071-93A6-B640490009D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临近匹配，对手Merlin_</t>
        </r>
      </text>
    </comment>
    <comment ref="L5" authorId="0" shapeId="0" xr:uid="{3C0776EF-57B3-4C73-8A83-91458ACAB9E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临近匹配，对手鼠标</t>
        </r>
      </text>
    </comment>
    <comment ref="P7" authorId="0" shapeId="0" xr:uid="{9A269E4F-60B1-41B7-9EB6-EAA59634D67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临近匹配，对手鼠标</t>
        </r>
      </text>
    </comment>
    <comment ref="H9" authorId="0" shapeId="0" xr:uid="{196254C5-5EF9-4447-96F0-F504E8A9717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临近匹配，对手Alex</t>
        </r>
      </text>
    </comment>
    <comment ref="F10" authorId="0" shapeId="0" xr:uid="{1823B6B6-5C82-44A4-8176-12B4F19642E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临近匹配，对手Merlin</t>
        </r>
      </text>
    </comment>
    <comment ref="L11" authorId="0" shapeId="0" xr:uid="{E2D9264D-83DE-47C4-A362-37DC3CBBCE1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临近匹配，对手O.O</t>
        </r>
      </text>
    </comment>
    <comment ref="P12" authorId="0" shapeId="0" xr:uid="{E29CC465-F7B1-4530-9391-7250F823E96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临近匹配，对手Ice_Cloud</t>
        </r>
      </text>
    </comment>
    <comment ref="J14" authorId="0" shapeId="0" xr:uid="{15C79B6E-3439-4C1A-991E-564A207ED4C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临近匹配，对手Ice_Cloud</t>
        </r>
      </text>
    </comment>
    <comment ref="F15" authorId="0" shapeId="0" xr:uid="{1D810FE2-3F4D-4A0F-8DE4-815C5B552EE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临近匹配，对手孤傲一世</t>
        </r>
      </text>
    </comment>
    <comment ref="J17" authorId="0" shapeId="0" xr:uid="{1A6BF48C-224B-44CB-A8BA-43BA4EAEA3A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临近匹配，对手PRKCIL</t>
        </r>
      </text>
    </comment>
    <comment ref="L20" authorId="0" shapeId="0" xr:uid="{200D355A-D05F-48FE-BB5C-613DB43943A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临近匹配，对手双刃</t>
        </r>
      </text>
    </comment>
    <comment ref="J21" authorId="0" shapeId="0" xr:uid="{995880E8-E0BB-4AB0-89CD-180784EA737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临近匹配，对手关闭</t>
        </r>
      </text>
    </comment>
    <comment ref="N21" authorId="0" shapeId="0" xr:uid="{8F449BAB-6312-4B77-AFB4-FB2F23BE56F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临近匹配，对手超级要塞</t>
        </r>
      </text>
    </comment>
    <comment ref="P21" authorId="0" shapeId="0" xr:uid="{719F3FBE-87F2-40B1-80B9-D255E032829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临近匹配，对手鸭鸭</t>
        </r>
      </text>
    </comment>
    <comment ref="J22" authorId="0" shapeId="0" xr:uid="{342EABDD-540A-4041-8381-4B55F578A5F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临近匹配，对手M</t>
        </r>
      </text>
    </comment>
    <comment ref="N25" authorId="0" shapeId="0" xr:uid="{F9C8351D-7C33-4187-ABC5-1E81A1F774C8}">
      <text>
        <r>
          <rPr>
            <b/>
            <sz val="9"/>
            <color indexed="81"/>
            <rFont val="宋体"/>
            <family val="3"/>
            <charset val="134"/>
          </rPr>
          <t>作者:
临近匹配，对手starbowbreak</t>
        </r>
      </text>
    </comment>
    <comment ref="J26" authorId="0" shapeId="0" xr:uid="{92838B2E-BD29-4C53-B660-830E1C34662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临近匹配，对手lin</t>
        </r>
      </text>
    </comment>
    <comment ref="L28" authorId="0" shapeId="0" xr:uid="{4C87AF5E-C44F-462D-9A66-1C80F9A63D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临近匹配，对手funny逗子</t>
        </r>
      </text>
    </comment>
    <comment ref="N28" authorId="0" shapeId="0" xr:uid="{9873A09E-9F98-4AE1-9367-316DE2C0CD9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临近匹配，对手one shot</t>
        </r>
      </text>
    </comment>
    <comment ref="P28" authorId="0" shapeId="0" xr:uid="{33BFB47F-A38A-48C4-9628-9696745DB78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临近匹配，对手one shot</t>
        </r>
      </text>
    </comment>
    <comment ref="H29" authorId="0" shapeId="0" xr:uid="{6A904D06-C776-499D-B4FE-5D8C5539DFA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临近匹配，对手Engrasp</t>
        </r>
      </text>
    </comment>
    <comment ref="L31" authorId="0" shapeId="0" xr:uid="{179F8B85-1702-49E5-960D-A02BDAD0AAF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临近匹配，对手百城</t>
        </r>
      </text>
    </comment>
    <comment ref="P31" authorId="0" shapeId="0" xr:uid="{5417E903-F9E0-430F-AF78-02E433CFD53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临近匹配，对手Tsunami</t>
        </r>
      </text>
    </comment>
    <comment ref="L33" authorId="0" shapeId="0" xr:uid="{5D6BBC6A-8CD5-46C8-B64E-B4CF22A1F5B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临近匹配，对手樊萧</t>
        </r>
      </text>
    </comment>
    <comment ref="L35" authorId="0" shapeId="0" xr:uid="{BC18EAB2-2682-46B3-B1C7-A5EC3EDD90C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临近匹配，对手wola</t>
        </r>
      </text>
    </comment>
    <comment ref="N35" authorId="0" shapeId="0" xr:uid="{5E78FF72-1262-40DB-A0D8-5E68D4F4610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临近匹配，对手magicat</t>
        </r>
      </text>
    </comment>
    <comment ref="J37" authorId="0" shapeId="0" xr:uid="{D4DA4C31-81D4-4B91-9EBE-85E65179C94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临近匹配，对手某蛤</t>
        </r>
      </text>
    </comment>
    <comment ref="A38" authorId="0" shapeId="0" xr:uid="{DBF24B30-80DF-422E-8942-81769BAFFC9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暂调打</t>
        </r>
      </text>
    </comment>
    <comment ref="P38" authorId="0" shapeId="0" xr:uid="{26B4B744-6B8F-40F5-BBC7-CCA3B7963B9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临近匹配，对手舰队</t>
        </r>
      </text>
    </comment>
    <comment ref="L39" authorId="0" shapeId="0" xr:uid="{5BDDED96-DAF3-45F7-8F1C-7BBFA1B1062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临近匹配，对手天蓝萌</t>
        </r>
      </text>
    </comment>
    <comment ref="J44" authorId="0" shapeId="0" xr:uid="{7BED1695-AB16-4BCD-B1BC-23171E53F78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临近匹配，对手伊卡洛斯</t>
        </r>
      </text>
    </comment>
    <comment ref="L45" authorId="0" shapeId="0" xr:uid="{715D53EA-A6A2-46DD-8117-1979D11B6C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临近匹配，对手牛蛙SG</t>
        </r>
      </text>
    </comment>
    <comment ref="N49" authorId="0" shapeId="0" xr:uid="{B05EEF79-2C8D-426D-A2CC-494982E4B00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临近匹配，对手樊萧</t>
        </r>
      </text>
    </comment>
    <comment ref="P53" authorId="0" shapeId="0" xr:uid="{4365E26C-7F41-4B71-BCF9-60953101AFB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临近匹配，对手双刃</t>
        </r>
      </text>
    </comment>
    <comment ref="A54" authorId="0" shapeId="0" xr:uid="{B6B2DB99-D0ED-4AD4-B1CA-A4CAC8C6426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暂时晋升</t>
        </r>
      </text>
    </comment>
    <comment ref="J60" authorId="0" shapeId="0" xr:uid="{0F28C122-5A35-4795-86E3-5D66820F024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临近匹配，对手poor</t>
        </r>
      </text>
    </comment>
    <comment ref="F65" authorId="0" shapeId="0" xr:uid="{DC0FBA31-E13F-4035-A7C5-6CE7A073915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临近匹配，对手TOP</t>
        </r>
      </text>
    </comment>
    <comment ref="J67" authorId="0" shapeId="0" xr:uid="{252885BB-D415-4491-ABEC-C41F34CA52C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临近匹配，对手SQ</t>
        </r>
      </text>
    </comment>
    <comment ref="F68" authorId="0" shapeId="0" xr:uid="{4600EDDB-9791-4EE7-BD6A-D695152EB72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临近匹配，对手北城</t>
        </r>
      </text>
    </comment>
  </commentList>
</comments>
</file>

<file path=xl/sharedStrings.xml><?xml version="1.0" encoding="utf-8"?>
<sst xmlns="http://schemas.openxmlformats.org/spreadsheetml/2006/main" count="224" uniqueCount="135">
  <si>
    <t>选手</t>
    <phoneticPr fontId="3" type="noConversion"/>
  </si>
  <si>
    <t>所属组别</t>
    <phoneticPr fontId="3" type="noConversion"/>
  </si>
  <si>
    <t>全部轮获胜比</t>
    <phoneticPr fontId="3" type="noConversion"/>
  </si>
  <si>
    <t>本次轮获胜比</t>
    <phoneticPr fontId="3" type="noConversion"/>
  </si>
  <si>
    <t>同组总胜率</t>
    <phoneticPr fontId="3" type="noConversion"/>
  </si>
  <si>
    <t>本次胜率</t>
    <phoneticPr fontId="3" type="noConversion"/>
  </si>
  <si>
    <t>录像保存率</t>
    <phoneticPr fontId="3" type="noConversion"/>
  </si>
  <si>
    <t>参与轮数</t>
    <phoneticPr fontId="3" type="noConversion"/>
  </si>
  <si>
    <t>获胜轮数</t>
    <phoneticPr fontId="3" type="noConversion"/>
  </si>
  <si>
    <t>轮获胜比</t>
    <phoneticPr fontId="3" type="noConversion"/>
  </si>
  <si>
    <t>R1局数</t>
    <phoneticPr fontId="3" type="noConversion"/>
  </si>
  <si>
    <t>胜局数</t>
    <phoneticPr fontId="3" type="noConversion"/>
  </si>
  <si>
    <t>R2局数</t>
    <phoneticPr fontId="3" type="noConversion"/>
  </si>
  <si>
    <t>R3局数</t>
    <phoneticPr fontId="3" type="noConversion"/>
  </si>
  <si>
    <t>R4局数</t>
    <phoneticPr fontId="3" type="noConversion"/>
  </si>
  <si>
    <t>R5局数</t>
    <phoneticPr fontId="3" type="noConversion"/>
  </si>
  <si>
    <t>R6局数</t>
    <phoneticPr fontId="3" type="noConversion"/>
  </si>
  <si>
    <t>总局数</t>
    <phoneticPr fontId="3" type="noConversion"/>
  </si>
  <si>
    <t>胜率</t>
    <phoneticPr fontId="3" type="noConversion"/>
  </si>
  <si>
    <t>录像上传</t>
    <phoneticPr fontId="3" type="noConversion"/>
  </si>
  <si>
    <t>录像保存</t>
    <phoneticPr fontId="3" type="noConversion"/>
  </si>
  <si>
    <t>过去比赛总轮数</t>
    <phoneticPr fontId="3" type="noConversion"/>
  </si>
  <si>
    <t>过去比赛获胜轮数</t>
    <phoneticPr fontId="3" type="noConversion"/>
  </si>
  <si>
    <t>过去比赛总局数</t>
    <phoneticPr fontId="3" type="noConversion"/>
  </si>
  <si>
    <t>过去比赛胜局数</t>
    <phoneticPr fontId="3" type="noConversion"/>
  </si>
  <si>
    <t>赛程</t>
    <phoneticPr fontId="3" type="noConversion"/>
  </si>
  <si>
    <t>新手组</t>
    <phoneticPr fontId="3" type="noConversion"/>
  </si>
  <si>
    <t>中坚组</t>
    <phoneticPr fontId="3" type="noConversion"/>
  </si>
  <si>
    <t>录像</t>
    <phoneticPr fontId="3" type="noConversion"/>
  </si>
  <si>
    <t>高手组</t>
    <phoneticPr fontId="3" type="noConversion"/>
  </si>
  <si>
    <t>解说</t>
    <phoneticPr fontId="3" type="noConversion"/>
  </si>
  <si>
    <t>ID</t>
    <phoneticPr fontId="3" type="noConversion"/>
  </si>
  <si>
    <t>录播场次</t>
    <phoneticPr fontId="3" type="noConversion"/>
  </si>
  <si>
    <t>帖子</t>
    <phoneticPr fontId="3" type="noConversion"/>
  </si>
  <si>
    <t>总帖</t>
    <phoneticPr fontId="3" type="noConversion"/>
  </si>
  <si>
    <t>通知帖</t>
    <phoneticPr fontId="3" type="noConversion"/>
  </si>
  <si>
    <t>录播或直播间链接</t>
    <phoneticPr fontId="3" type="noConversion"/>
  </si>
  <si>
    <t>https://live.bilibili.com/4241219</t>
    <phoneticPr fontId="3" type="noConversion"/>
  </si>
  <si>
    <t>https://live.bilibili.com/1654310</t>
    <phoneticPr fontId="3" type="noConversion"/>
  </si>
  <si>
    <t>https://www.ratotal.org/?thread-365.htm</t>
    <phoneticPr fontId="3" type="noConversion"/>
  </si>
  <si>
    <t>新手组</t>
    <phoneticPr fontId="3" type="noConversion"/>
  </si>
  <si>
    <t>Tsunami</t>
    <phoneticPr fontId="3" type="noConversion"/>
  </si>
  <si>
    <t>Starbowbreak</t>
    <phoneticPr fontId="3" type="noConversion"/>
  </si>
  <si>
    <t>孤傲一世</t>
    <phoneticPr fontId="3" type="noConversion"/>
  </si>
  <si>
    <t>关闭</t>
    <phoneticPr fontId="3" type="noConversion"/>
  </si>
  <si>
    <t>Merlin_</t>
    <phoneticPr fontId="3" type="noConversion"/>
  </si>
  <si>
    <t>one shot</t>
    <phoneticPr fontId="3" type="noConversion"/>
  </si>
  <si>
    <t>weiming</t>
    <phoneticPr fontId="3" type="noConversion"/>
  </si>
  <si>
    <t>lin</t>
    <phoneticPr fontId="3" type="noConversion"/>
  </si>
  <si>
    <t>Alex</t>
    <phoneticPr fontId="3" type="noConversion"/>
  </si>
  <si>
    <t>name</t>
    <phoneticPr fontId="3" type="noConversion"/>
  </si>
  <si>
    <t>Maxaileiter</t>
    <phoneticPr fontId="3" type="noConversion"/>
  </si>
  <si>
    <t>骄阳似</t>
    <phoneticPr fontId="3" type="noConversion"/>
  </si>
  <si>
    <t>M</t>
    <phoneticPr fontId="3" type="noConversion"/>
  </si>
  <si>
    <t>梦火</t>
    <phoneticPr fontId="3" type="noConversion"/>
  </si>
  <si>
    <t>pxyf</t>
    <phoneticPr fontId="3" type="noConversion"/>
  </si>
  <si>
    <t>Ice_Cloud</t>
    <phoneticPr fontId="3" type="noConversion"/>
  </si>
  <si>
    <t>海风</t>
    <phoneticPr fontId="3" type="noConversion"/>
  </si>
  <si>
    <t>Makarov</t>
    <phoneticPr fontId="3" type="noConversion"/>
  </si>
  <si>
    <t>PRKCIL</t>
    <phoneticPr fontId="3" type="noConversion"/>
  </si>
  <si>
    <t>百城</t>
    <phoneticPr fontId="3" type="noConversion"/>
  </si>
  <si>
    <t>O.O</t>
    <phoneticPr fontId="3" type="noConversion"/>
  </si>
  <si>
    <t>funny逗子</t>
    <phoneticPr fontId="3" type="noConversion"/>
  </si>
  <si>
    <t>RA3地图包</t>
    <phoneticPr fontId="3" type="noConversion"/>
  </si>
  <si>
    <t>超级要塞</t>
    <phoneticPr fontId="3" type="noConversion"/>
  </si>
  <si>
    <t>鼠标</t>
    <phoneticPr fontId="3" type="noConversion"/>
  </si>
  <si>
    <t>中坚组</t>
    <phoneticPr fontId="3" type="noConversion"/>
  </si>
  <si>
    <t>五更琉璃</t>
    <phoneticPr fontId="3" type="noConversion"/>
  </si>
  <si>
    <t>某蛤</t>
    <phoneticPr fontId="3" type="noConversion"/>
  </si>
  <si>
    <t>XYZD-shenyong</t>
    <phoneticPr fontId="3" type="noConversion"/>
  </si>
  <si>
    <t>XYZD-深路</t>
  </si>
  <si>
    <t>CCZD-小黄姬</t>
    <phoneticPr fontId="3" type="noConversion"/>
  </si>
  <si>
    <t>HYZD-我是新手</t>
    <phoneticPr fontId="3" type="noConversion"/>
  </si>
  <si>
    <t>BMC-鸭鸭</t>
    <phoneticPr fontId="3" type="noConversion"/>
  </si>
  <si>
    <t>XYZD-板蓝根</t>
    <phoneticPr fontId="3" type="noConversion"/>
  </si>
  <si>
    <t>XYZD-双刃</t>
    <phoneticPr fontId="3" type="noConversion"/>
  </si>
  <si>
    <t>HYZD-666</t>
    <phoneticPr fontId="3" type="noConversion"/>
  </si>
  <si>
    <t>FIL-shadow</t>
    <phoneticPr fontId="3" type="noConversion"/>
  </si>
  <si>
    <t>Athena</t>
    <phoneticPr fontId="3" type="noConversion"/>
  </si>
  <si>
    <t>XYZD-双刃</t>
    <phoneticPr fontId="3" type="noConversion"/>
  </si>
  <si>
    <t>XYZD-wola</t>
    <phoneticPr fontId="3" type="noConversion"/>
  </si>
  <si>
    <t>HYZD-牛蛙SG</t>
    <phoneticPr fontId="3" type="noConversion"/>
  </si>
  <si>
    <t>XRZD-E216</t>
    <phoneticPr fontId="3" type="noConversion"/>
  </si>
  <si>
    <t>JMZD-开水</t>
    <phoneticPr fontId="3" type="noConversion"/>
  </si>
  <si>
    <t>BMC-天蓝萌</t>
    <phoneticPr fontId="3" type="noConversion"/>
  </si>
  <si>
    <t>蓝政</t>
    <phoneticPr fontId="3" type="noConversion"/>
  </si>
  <si>
    <t>magicat</t>
    <phoneticPr fontId="3" type="noConversion"/>
  </si>
  <si>
    <t>XYZD-伊卡洛斯</t>
    <phoneticPr fontId="3" type="noConversion"/>
  </si>
  <si>
    <t>APA-危机原理</t>
    <phoneticPr fontId="3" type="noConversion"/>
  </si>
  <si>
    <t>APA-RC</t>
    <phoneticPr fontId="3" type="noConversion"/>
  </si>
  <si>
    <t>XYZD-樊萧</t>
    <phoneticPr fontId="3" type="noConversion"/>
  </si>
  <si>
    <t>XYZD-哈巴</t>
    <phoneticPr fontId="3" type="noConversion"/>
  </si>
  <si>
    <t>舰队霸主德梅因</t>
    <phoneticPr fontId="3" type="noConversion"/>
  </si>
  <si>
    <t>百城</t>
    <phoneticPr fontId="3" type="noConversion"/>
  </si>
  <si>
    <t>高手组</t>
    <phoneticPr fontId="3" type="noConversion"/>
  </si>
  <si>
    <t>SFT-小鳄鱼</t>
    <phoneticPr fontId="3" type="noConversion"/>
  </si>
  <si>
    <t>SFT-EU</t>
    <phoneticPr fontId="3" type="noConversion"/>
  </si>
  <si>
    <t>SFT-泓桑</t>
    <phoneticPr fontId="3" type="noConversion"/>
  </si>
  <si>
    <t>SFT-the poor</t>
    <phoneticPr fontId="3" type="noConversion"/>
  </si>
  <si>
    <t>CCZD-TOP</t>
    <phoneticPr fontId="3" type="noConversion"/>
  </si>
  <si>
    <t>SQ</t>
    <phoneticPr fontId="3" type="noConversion"/>
  </si>
  <si>
    <t>CCZD-SovietBall</t>
    <phoneticPr fontId="3" type="noConversion"/>
  </si>
  <si>
    <t>CCZD-风子</t>
    <phoneticPr fontId="3" type="noConversion"/>
  </si>
  <si>
    <t>Alvin_Tey</t>
    <phoneticPr fontId="3" type="noConversion"/>
  </si>
  <si>
    <t>XYZD-北城</t>
    <phoneticPr fontId="3" type="noConversion"/>
  </si>
  <si>
    <t>YZZD-g63</t>
    <phoneticPr fontId="3" type="noConversion"/>
  </si>
  <si>
    <t>SFT-GDI</t>
    <phoneticPr fontId="3" type="noConversion"/>
  </si>
  <si>
    <t>Swift</t>
    <phoneticPr fontId="3" type="noConversion"/>
  </si>
  <si>
    <t>SFT-itsuka</t>
    <phoneticPr fontId="3" type="noConversion"/>
  </si>
  <si>
    <t>CCZD-Albert</t>
    <phoneticPr fontId="3" type="noConversion"/>
  </si>
  <si>
    <t>书写</t>
    <phoneticPr fontId="3" type="noConversion"/>
  </si>
  <si>
    <t>SFT-1212</t>
    <phoneticPr fontId="3" type="noConversion"/>
  </si>
  <si>
    <t>SFT-行星之上</t>
    <phoneticPr fontId="3" type="noConversion"/>
  </si>
  <si>
    <t>JMZD-锐</t>
    <phoneticPr fontId="3" type="noConversion"/>
  </si>
  <si>
    <t>https://challonge.com/zh_CN/RATCET1V1_4_3</t>
    <phoneticPr fontId="3" type="noConversion"/>
  </si>
  <si>
    <t>https://challonge.com/zh_CN/RATCET1V1_4_2</t>
    <phoneticPr fontId="3" type="noConversion"/>
  </si>
  <si>
    <t>https://challonge.com/zh_CN/RATCET1V1_4_1</t>
    <phoneticPr fontId="3" type="noConversion"/>
  </si>
  <si>
    <t>https://www.ratotal.org/?thread-730.htm</t>
    <phoneticPr fontId="3" type="noConversion"/>
  </si>
  <si>
    <t>zzy</t>
    <phoneticPr fontId="3" type="noConversion"/>
  </si>
  <si>
    <t>康康</t>
    <phoneticPr fontId="3" type="noConversion"/>
  </si>
  <si>
    <t>https://www.bilibili.com/video/av59465809</t>
    <phoneticPr fontId="3" type="noConversion"/>
  </si>
  <si>
    <t>https://pan.baidu.com/s/16gRSXca9KlwGL6HpbC7KxA</t>
    <phoneticPr fontId="3" type="noConversion"/>
  </si>
  <si>
    <t>w4xc</t>
    <phoneticPr fontId="3" type="noConversion"/>
  </si>
  <si>
    <t>https://pan.baidu.com/s/1ThDdRv9cl3nD0My7kkMFOA</t>
    <phoneticPr fontId="3" type="noConversion"/>
  </si>
  <si>
    <t>z1fa</t>
    <phoneticPr fontId="3" type="noConversion"/>
  </si>
  <si>
    <t>统计</t>
    <phoneticPr fontId="3" type="noConversion"/>
  </si>
  <si>
    <t>局数</t>
    <phoneticPr fontId="3" type="noConversion"/>
  </si>
  <si>
    <t>录像数</t>
    <phoneticPr fontId="3" type="noConversion"/>
  </si>
  <si>
    <t>人数</t>
    <phoneticPr fontId="3" type="noConversion"/>
  </si>
  <si>
    <t>https://pan.baidu.com/s/11jld6AYbJeOJFuiWSqUFTw</t>
    <phoneticPr fontId="3" type="noConversion"/>
  </si>
  <si>
    <t>bpcr</t>
    <phoneticPr fontId="3" type="noConversion"/>
  </si>
  <si>
    <t>新手组统计</t>
    <phoneticPr fontId="3" type="noConversion"/>
  </si>
  <si>
    <t>中坚组统计</t>
    <phoneticPr fontId="3" type="noConversion"/>
  </si>
  <si>
    <t>高手组统计</t>
    <phoneticPr fontId="3" type="noConversion"/>
  </si>
  <si>
    <t>HYZD-Engrasp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</si>
</sst>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5" x14ac:knownFonts="1">
    <font>
      <sz val="11"/>
      <color theme="1"/>
      <name val="等线"/>
      <family val="2"/>
      <scheme val="minor"/>
    </font>
    <font>
      <sz val="11"/>
      <color theme="1"/>
      <name val="Adobe 黑体 Std R"/>
      <family val="2"/>
      <charset val="134"/>
    </font>
    <font>
      <sz val="12"/>
      <color theme="1"/>
      <name val="Adobe 黑体 Std R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Adobe 黑体 Std R"/>
      <family val="2"/>
    </font>
    <font>
      <sz val="20"/>
      <color theme="1"/>
      <name val="Adobe 黑体 Std R"/>
      <family val="2"/>
      <charset val="134"/>
    </font>
    <font>
      <sz val="20"/>
      <color theme="1"/>
      <name val="Adobe 黑体 Std R"/>
      <family val="2"/>
      <charset val="128"/>
    </font>
    <font>
      <u/>
      <sz val="11"/>
      <color theme="10"/>
      <name val="等线"/>
      <family val="2"/>
      <scheme val="minor"/>
    </font>
    <font>
      <sz val="12"/>
      <color theme="1"/>
      <name val="等线"/>
      <family val="2"/>
      <scheme val="minor"/>
    </font>
    <font>
      <sz val="12"/>
      <color theme="1"/>
      <name val="Adobe 黑体 Std R"/>
      <family val="2"/>
      <charset val="128"/>
    </font>
    <font>
      <b/>
      <sz val="14"/>
      <color theme="1"/>
      <name val="Adobe 黑体 Std R"/>
      <family val="2"/>
      <charset val="128"/>
    </font>
    <font>
      <u/>
      <sz val="11"/>
      <color theme="1"/>
      <name val="等线"/>
      <family val="2"/>
      <scheme val="minor"/>
    </font>
    <font>
      <sz val="11"/>
      <color theme="1"/>
      <name val="Adobe 黑体 Std R"/>
      <family val="2"/>
      <charset val="128"/>
    </font>
    <font>
      <sz val="12"/>
      <color theme="1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Adobe 黑体 Std R"/>
      <family val="2"/>
      <charset val="128"/>
    </font>
    <font>
      <sz val="12"/>
      <color theme="0"/>
      <name val="Adobe 黑体 Std R"/>
      <family val="2"/>
    </font>
    <font>
      <sz val="12"/>
      <color theme="0"/>
      <name val="Adobe 黑体 Std R"/>
      <family val="2"/>
      <charset val="128"/>
    </font>
    <font>
      <b/>
      <sz val="14"/>
      <color theme="0"/>
      <name val="Adobe 黑体 Std R"/>
      <family val="2"/>
    </font>
    <font>
      <sz val="11"/>
      <color theme="0"/>
      <name val="等线"/>
      <family val="2"/>
      <scheme val="minor"/>
    </font>
    <font>
      <sz val="12"/>
      <color theme="0"/>
      <name val="Adobe 黑体 Std R"/>
      <family val="2"/>
      <charset val="134"/>
    </font>
    <font>
      <sz val="14"/>
      <color theme="1"/>
      <name val="Adobe 黑体 Std R"/>
      <family val="2"/>
    </font>
    <font>
      <sz val="14"/>
      <color theme="1"/>
      <name val="Adobe 黑体 Std R"/>
      <family val="2"/>
      <charset val="128"/>
    </font>
    <font>
      <sz val="14"/>
      <color theme="1"/>
      <name val="Adobe 黑体 Std R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4" fillId="3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6" fontId="4" fillId="4" borderId="9" xfId="0" applyNumberFormat="1" applyFont="1" applyFill="1" applyBorder="1" applyAlignment="1">
      <alignment horizontal="center" vertical="center"/>
    </xf>
    <xf numFmtId="0" fontId="8" fillId="0" borderId="0" xfId="0" applyFont="1"/>
    <xf numFmtId="176" fontId="9" fillId="4" borderId="1" xfId="0" applyNumberFormat="1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8" borderId="9" xfId="0" applyNumberFormat="1" applyFont="1" applyFill="1" applyBorder="1" applyAlignment="1">
      <alignment horizontal="center" vertical="center"/>
    </xf>
    <xf numFmtId="0" fontId="10" fillId="0" borderId="0" xfId="0" applyFont="1"/>
    <xf numFmtId="0" fontId="9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0" fillId="0" borderId="0" xfId="0" applyFont="1"/>
    <xf numFmtId="176" fontId="12" fillId="8" borderId="9" xfId="0" applyNumberFormat="1" applyFont="1" applyFill="1" applyBorder="1" applyAlignment="1">
      <alignment horizontal="center" vertical="center"/>
    </xf>
    <xf numFmtId="0" fontId="13" fillId="0" borderId="2" xfId="0" applyFont="1" applyBorder="1"/>
    <xf numFmtId="0" fontId="13" fillId="0" borderId="28" xfId="0" applyFont="1" applyBorder="1"/>
    <xf numFmtId="0" fontId="13" fillId="0" borderId="4" xfId="0" applyFont="1" applyBorder="1"/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4" borderId="12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76" fontId="4" fillId="3" borderId="12" xfId="0" applyNumberFormat="1" applyFont="1" applyFill="1" applyBorder="1" applyAlignment="1">
      <alignment horizontal="center" vertical="center"/>
    </xf>
    <xf numFmtId="176" fontId="12" fillId="8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2" borderId="0" xfId="0" applyFont="1" applyFill="1"/>
    <xf numFmtId="176" fontId="9" fillId="4" borderId="34" xfId="0" applyNumberFormat="1" applyFont="1" applyFill="1" applyBorder="1" applyAlignment="1">
      <alignment horizontal="center" vertical="center"/>
    </xf>
    <xf numFmtId="176" fontId="9" fillId="7" borderId="34" xfId="0" applyNumberFormat="1" applyFont="1" applyFill="1" applyBorder="1" applyAlignment="1">
      <alignment horizontal="center" vertical="center"/>
    </xf>
    <xf numFmtId="176" fontId="9" fillId="3" borderId="34" xfId="0" applyNumberFormat="1" applyFont="1" applyFill="1" applyBorder="1" applyAlignment="1">
      <alignment horizontal="center" vertical="center"/>
    </xf>
    <xf numFmtId="176" fontId="9" fillId="6" borderId="34" xfId="0" applyNumberFormat="1" applyFont="1" applyFill="1" applyBorder="1" applyAlignment="1">
      <alignment horizontal="center" vertical="center"/>
    </xf>
    <xf numFmtId="176" fontId="9" fillId="8" borderId="35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20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0" fillId="5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8" fillId="5" borderId="3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7" fillId="0" borderId="0" xfId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44" xfId="0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6" fillId="2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6" xfId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1" xfId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11" xfId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7" fillId="0" borderId="24" xfId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7" fillId="0" borderId="18" xfId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21" xfId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91440</xdr:colOff>
      <xdr:row>28</xdr:row>
      <xdr:rowOff>60960</xdr:rowOff>
    </xdr:from>
    <xdr:to>
      <xdr:col>19</xdr:col>
      <xdr:colOff>30480</xdr:colOff>
      <xdr:row>63</xdr:row>
      <xdr:rowOff>114300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E69D943-0DB8-4E67-850A-3D8A3DEC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4760" y="6248400"/>
          <a:ext cx="7254240" cy="725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an.baidu.com/s/16gRSXca9KlwGL6HpbC7KxA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challonge.com/zh_CN/RATCET1V1_4_1" TargetMode="External"/><Relationship Id="rId7" Type="http://schemas.openxmlformats.org/officeDocument/2006/relationships/hyperlink" Target="https://pan.baidu.com/s/1ThDdRv9cl3nD0My7kkMFOA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hallonge.com/zh_CN/RATCET1V1_4_2" TargetMode="External"/><Relationship Id="rId1" Type="http://schemas.openxmlformats.org/officeDocument/2006/relationships/hyperlink" Target="https://challonge.com/zh_CN/RATCET1V1_4_3" TargetMode="External"/><Relationship Id="rId6" Type="http://schemas.openxmlformats.org/officeDocument/2006/relationships/hyperlink" Target="https://live.bilibili.com/1654310" TargetMode="External"/><Relationship Id="rId11" Type="http://schemas.openxmlformats.org/officeDocument/2006/relationships/hyperlink" Target="https://pan.baidu.com/s/11jld6AYbJeOJFuiWSqUFTw" TargetMode="External"/><Relationship Id="rId5" Type="http://schemas.openxmlformats.org/officeDocument/2006/relationships/hyperlink" Target="https://www.bilibili.com/video/av59465809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www.ratotal.org/?thread-365.htm" TargetMode="External"/><Relationship Id="rId4" Type="http://schemas.openxmlformats.org/officeDocument/2006/relationships/hyperlink" Target="https://live.bilibili.com/4241219" TargetMode="External"/><Relationship Id="rId9" Type="http://schemas.openxmlformats.org/officeDocument/2006/relationships/hyperlink" Target="https://www.ratotal.org/?thread-730.htm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51F0F-7501-408F-AFF2-AADA7FAEBEFA}">
  <dimension ref="A1:Q74"/>
  <sheetViews>
    <sheetView showGridLines="0" workbookViewId="0">
      <selection activeCell="A18" sqref="A18:XFD18"/>
    </sheetView>
  </sheetViews>
  <sheetFormatPr defaultRowHeight="16.2" x14ac:dyDescent="0.3"/>
  <cols>
    <col min="1" max="1" width="18.44140625" style="78" customWidth="1"/>
    <col min="2" max="2" width="11.33203125" style="51" customWidth="1"/>
    <col min="3" max="3" width="18" style="16" customWidth="1"/>
    <col min="4" max="4" width="17.33203125" style="17" customWidth="1"/>
    <col min="5" max="5" width="14.33203125" style="18" customWidth="1"/>
    <col min="6" max="6" width="11.6640625" style="19" customWidth="1"/>
    <col min="7" max="7" width="18.44140625" style="20" customWidth="1"/>
    <col min="8" max="16384" width="8.88671875" style="15"/>
  </cols>
  <sheetData>
    <row r="1" spans="1:17" s="21" customFormat="1" ht="19.8" thickTop="1" thickBot="1" x14ac:dyDescent="0.45">
      <c r="A1" s="76" t="s">
        <v>0</v>
      </c>
      <c r="B1" s="57" t="s">
        <v>1</v>
      </c>
      <c r="C1" s="58" t="s">
        <v>2</v>
      </c>
      <c r="D1" s="59" t="s">
        <v>3</v>
      </c>
      <c r="E1" s="60" t="s">
        <v>4</v>
      </c>
      <c r="F1" s="61" t="s">
        <v>5</v>
      </c>
      <c r="G1" s="62" t="s">
        <v>6</v>
      </c>
      <c r="I1" s="99" t="s">
        <v>28</v>
      </c>
      <c r="J1" s="2" t="s">
        <v>26</v>
      </c>
      <c r="K1" s="102" t="s">
        <v>123</v>
      </c>
      <c r="L1" s="103"/>
      <c r="M1" s="103"/>
      <c r="N1" s="103"/>
      <c r="O1" s="103"/>
      <c r="P1" s="104"/>
      <c r="Q1" s="28" t="s">
        <v>124</v>
      </c>
    </row>
    <row r="2" spans="1:17" ht="17.399999999999999" thickTop="1" thickBot="1" x14ac:dyDescent="0.35">
      <c r="A2" s="77" t="str">
        <f>详细!A2</f>
        <v>one shot</v>
      </c>
      <c r="B2" s="22" t="str">
        <f>详细!B2</f>
        <v>新手组</v>
      </c>
      <c r="C2" s="16">
        <f>(详细!D2+详细!X2)/(详细!W2+详细!C2)</f>
        <v>1</v>
      </c>
      <c r="D2" s="17">
        <f>(详细!D2/详细!C2)</f>
        <v>1</v>
      </c>
      <c r="E2" s="18">
        <f>(详细!S2+详细!Z2)/(详细!R2+详细!Y2)</f>
        <v>1</v>
      </c>
      <c r="F2" s="19">
        <f>(详细!S2/详细!R2)</f>
        <v>1</v>
      </c>
      <c r="G2" s="63">
        <f>详细!V2</f>
        <v>0</v>
      </c>
      <c r="I2" s="100"/>
      <c r="J2" s="3" t="s">
        <v>27</v>
      </c>
      <c r="K2" s="105" t="s">
        <v>121</v>
      </c>
      <c r="L2" s="106"/>
      <c r="M2" s="106"/>
      <c r="N2" s="106"/>
      <c r="O2" s="106"/>
      <c r="P2" s="107"/>
      <c r="Q2" s="29" t="s">
        <v>122</v>
      </c>
    </row>
    <row r="3" spans="1:17" ht="17.399999999999999" thickTop="1" thickBot="1" x14ac:dyDescent="0.35">
      <c r="A3" s="77" t="str">
        <f>详细!A3</f>
        <v>XYZD-双刃</v>
      </c>
      <c r="B3" s="22" t="str">
        <f>详细!B3</f>
        <v>新手组</v>
      </c>
      <c r="C3" s="16">
        <f>(详细!D3+详细!X3)/(详细!W3+详细!C3)</f>
        <v>0.91666666666666663</v>
      </c>
      <c r="D3" s="17">
        <f>(详细!D3/详细!C3)</f>
        <v>0.91666666666666663</v>
      </c>
      <c r="E3" s="18">
        <f>(详细!S3+详细!Z3)/(详细!R3+详细!Y3)</f>
        <v>0.93333333333333335</v>
      </c>
      <c r="F3" s="19">
        <f>(详细!S3/详细!R3)</f>
        <v>0.93333333333333335</v>
      </c>
      <c r="G3" s="63">
        <f>详细!V3</f>
        <v>0.73333333333333328</v>
      </c>
      <c r="I3" s="101"/>
      <c r="J3" s="4" t="s">
        <v>29</v>
      </c>
      <c r="K3" s="108" t="s">
        <v>129</v>
      </c>
      <c r="L3" s="109"/>
      <c r="M3" s="109"/>
      <c r="N3" s="109"/>
      <c r="O3" s="109"/>
      <c r="P3" s="110"/>
      <c r="Q3" s="30" t="s">
        <v>130</v>
      </c>
    </row>
    <row r="4" spans="1:17" ht="17.399999999999999" thickTop="1" thickBot="1" x14ac:dyDescent="0.35">
      <c r="A4" s="77" t="str">
        <f>详细!A4</f>
        <v>海风</v>
      </c>
      <c r="B4" s="22" t="str">
        <f>详细!B4</f>
        <v>新手组</v>
      </c>
      <c r="C4" s="16">
        <f>(详细!D4+详细!X4)/(详细!W4+详细!C4)</f>
        <v>1</v>
      </c>
      <c r="D4" s="17">
        <f>(详细!D4/详细!C4)</f>
        <v>1</v>
      </c>
      <c r="E4" s="18">
        <f>(详细!S4+详细!Z4)/(详细!R4+详细!Y4)</f>
        <v>0.875</v>
      </c>
      <c r="F4" s="19">
        <f>(详细!S4/详细!R4)</f>
        <v>0.875</v>
      </c>
      <c r="G4" s="63">
        <f>详细!V4</f>
        <v>0.875</v>
      </c>
      <c r="I4" s="1"/>
      <c r="J4" s="1"/>
      <c r="K4" s="1"/>
      <c r="L4" s="1"/>
      <c r="M4" s="1"/>
      <c r="N4" s="1"/>
      <c r="O4" s="1"/>
      <c r="P4" s="1"/>
    </row>
    <row r="5" spans="1:17" ht="17.399999999999999" customHeight="1" thickTop="1" thickBot="1" x14ac:dyDescent="0.35">
      <c r="A5" s="77" t="str">
        <f>详细!A5</f>
        <v>百城</v>
      </c>
      <c r="B5" s="22" t="str">
        <f>详细!B5</f>
        <v>新手组</v>
      </c>
      <c r="C5" s="16">
        <f>(详细!D5+详细!X5)/(详细!W5+详细!C5)</f>
        <v>0.83333333333333337</v>
      </c>
      <c r="D5" s="17">
        <f>(详细!D5/详细!C5)</f>
        <v>0.83333333333333337</v>
      </c>
      <c r="E5" s="18">
        <f>(详细!S5+详细!Z5)/(详细!R5+详细!Y5)</f>
        <v>0.66666666666666663</v>
      </c>
      <c r="F5" s="19">
        <f>(详细!S5/详细!R5)</f>
        <v>0.83333333333333337</v>
      </c>
      <c r="G5" s="63">
        <f>详细!V5</f>
        <v>0.5</v>
      </c>
      <c r="I5" s="99" t="s">
        <v>30</v>
      </c>
      <c r="J5" s="5" t="s">
        <v>31</v>
      </c>
      <c r="K5" s="66" t="s">
        <v>32</v>
      </c>
      <c r="L5" s="111" t="s">
        <v>36</v>
      </c>
      <c r="M5" s="111"/>
      <c r="N5" s="111"/>
      <c r="O5" s="111"/>
      <c r="P5" s="112"/>
    </row>
    <row r="6" spans="1:17" ht="16.8" customHeight="1" thickTop="1" x14ac:dyDescent="0.3">
      <c r="A6" s="77" t="str">
        <f>详细!A6</f>
        <v>Maxaileiter</v>
      </c>
      <c r="B6" s="22" t="str">
        <f>详细!B6</f>
        <v>新手组</v>
      </c>
      <c r="C6" s="16">
        <f>(详细!D6+详细!X6)/(详细!W6+详细!C6)</f>
        <v>0.75</v>
      </c>
      <c r="D6" s="17">
        <f>(详细!D6/详细!C6)</f>
        <v>1</v>
      </c>
      <c r="E6" s="18">
        <f>(详细!S6+详细!Z6)/(详细!R6+详细!Y6)</f>
        <v>0.6</v>
      </c>
      <c r="F6" s="19">
        <f>(详细!S6/详细!R6)</f>
        <v>0.8</v>
      </c>
      <c r="G6" s="63">
        <f>详细!V6</f>
        <v>1</v>
      </c>
      <c r="I6" s="120"/>
      <c r="J6" s="2" t="s">
        <v>118</v>
      </c>
      <c r="K6" s="65">
        <v>0</v>
      </c>
      <c r="L6" s="102" t="s">
        <v>37</v>
      </c>
      <c r="M6" s="103"/>
      <c r="N6" s="103"/>
      <c r="O6" s="103"/>
      <c r="P6" s="104"/>
    </row>
    <row r="7" spans="1:17" ht="16.2" customHeight="1" x14ac:dyDescent="0.3">
      <c r="A7" s="77" t="str">
        <f>详细!A7</f>
        <v>Tsunami</v>
      </c>
      <c r="B7" s="22" t="str">
        <f>详细!B7</f>
        <v>新手组</v>
      </c>
      <c r="C7" s="16">
        <f>(详细!D7+详细!X7)/(详细!W7+详细!C7)</f>
        <v>0.3888888888888889</v>
      </c>
      <c r="D7" s="17">
        <f>(详细!D7/详细!C7)</f>
        <v>0.83333333333333337</v>
      </c>
      <c r="E7" s="18">
        <f>(详细!S7+详细!Z7)/(详细!R7+详细!Y7)</f>
        <v>0.4</v>
      </c>
      <c r="F7" s="19">
        <f>(详细!S7/详细!R7)</f>
        <v>0.76923076923076927</v>
      </c>
      <c r="G7" s="63">
        <f>详细!V7</f>
        <v>0.92307692307692313</v>
      </c>
      <c r="I7" s="120"/>
      <c r="J7" s="91">
        <v>719</v>
      </c>
      <c r="K7" s="79">
        <v>4</v>
      </c>
      <c r="L7" s="114" t="s">
        <v>120</v>
      </c>
      <c r="M7" s="115"/>
      <c r="N7" s="115"/>
      <c r="O7" s="115"/>
      <c r="P7" s="116"/>
    </row>
    <row r="8" spans="1:17" ht="16.8" customHeight="1" thickBot="1" x14ac:dyDescent="0.35">
      <c r="A8" s="77" t="str">
        <f>详细!A8</f>
        <v>lin</v>
      </c>
      <c r="B8" s="22" t="str">
        <f>详细!B8</f>
        <v>新手组</v>
      </c>
      <c r="C8" s="16">
        <f>(详细!D8+详细!X8)/(详细!W8+详细!C8)</f>
        <v>0.5</v>
      </c>
      <c r="D8" s="17">
        <f>(详细!D8/详细!C8)</f>
        <v>0.8</v>
      </c>
      <c r="E8" s="18">
        <f>(详细!S8+详细!Z8)/(详细!R8+详细!Y8)</f>
        <v>0.52</v>
      </c>
      <c r="F8" s="19">
        <f>(详细!S8/详细!R8)</f>
        <v>0.76923076923076927</v>
      </c>
      <c r="G8" s="63">
        <f>详细!V8</f>
        <v>1</v>
      </c>
      <c r="I8" s="120"/>
      <c r="J8" s="4" t="s">
        <v>119</v>
      </c>
      <c r="K8" s="81">
        <v>0</v>
      </c>
      <c r="L8" s="117" t="s">
        <v>38</v>
      </c>
      <c r="M8" s="118"/>
      <c r="N8" s="118"/>
      <c r="O8" s="118"/>
      <c r="P8" s="119"/>
    </row>
    <row r="9" spans="1:17" ht="17.399999999999999" customHeight="1" thickTop="1" thickBot="1" x14ac:dyDescent="0.35">
      <c r="A9" s="77" t="str">
        <f>详细!A9</f>
        <v>HYZD-Engrasp</v>
      </c>
      <c r="B9" s="22" t="str">
        <f>详细!B9</f>
        <v>新手组</v>
      </c>
      <c r="C9" s="16">
        <f>(详细!D9+详细!X9)/(详细!W9+详细!C9)</f>
        <v>0.7</v>
      </c>
      <c r="D9" s="17">
        <f>(详细!D9/详细!C9)</f>
        <v>0.7</v>
      </c>
      <c r="E9" s="18">
        <f>(详细!S9+详细!Z9)/(详细!R9+详细!Y9)</f>
        <v>0.7</v>
      </c>
      <c r="F9" s="19">
        <f>(详细!S9/详细!R9)</f>
        <v>0.7</v>
      </c>
      <c r="G9" s="63">
        <f>详细!V9</f>
        <v>1</v>
      </c>
      <c r="I9" s="94"/>
      <c r="J9" s="1"/>
      <c r="K9" s="1"/>
      <c r="L9" s="92"/>
      <c r="M9" s="93"/>
      <c r="N9" s="93"/>
      <c r="O9" s="93"/>
      <c r="P9" s="93"/>
    </row>
    <row r="10" spans="1:17" ht="16.8" thickTop="1" x14ac:dyDescent="0.3">
      <c r="A10" s="77" t="str">
        <f>详细!A10</f>
        <v>孤傲一世</v>
      </c>
      <c r="B10" s="22" t="str">
        <f>详细!B10</f>
        <v>新手组</v>
      </c>
      <c r="C10" s="16">
        <f>(详细!D10+详细!X10)/(详细!W10+详细!C10)</f>
        <v>0.66666666666666663</v>
      </c>
      <c r="D10" s="17">
        <f>(详细!D10/详细!C10)</f>
        <v>0.66666666666666663</v>
      </c>
      <c r="E10" s="18">
        <f>(详细!S10+详细!Z10)/(详细!R10+详细!Y10)</f>
        <v>0.66666666666666663</v>
      </c>
      <c r="F10" s="19">
        <f>(详细!S10/详细!R10)</f>
        <v>0.66666666666666663</v>
      </c>
      <c r="G10" s="63">
        <f>详细!V10</f>
        <v>0.5</v>
      </c>
      <c r="I10" s="99" t="s">
        <v>25</v>
      </c>
      <c r="J10" s="2" t="s">
        <v>26</v>
      </c>
      <c r="K10" s="102" t="s">
        <v>116</v>
      </c>
      <c r="L10" s="103"/>
      <c r="M10" s="103"/>
      <c r="N10" s="103"/>
      <c r="O10" s="103"/>
      <c r="P10" s="104"/>
    </row>
    <row r="11" spans="1:17" x14ac:dyDescent="0.3">
      <c r="A11" s="77" t="str">
        <f>详细!A11</f>
        <v>funny逗子</v>
      </c>
      <c r="B11" s="22" t="str">
        <f>详细!B11</f>
        <v>新手组</v>
      </c>
      <c r="C11" s="16">
        <f>(详细!D11+详细!X11)/(详细!W11+详细!C11)</f>
        <v>0.66666666666666663</v>
      </c>
      <c r="D11" s="17">
        <f>(详细!D11/详细!C11)</f>
        <v>0.66666666666666663</v>
      </c>
      <c r="E11" s="18">
        <f>(详细!S11+详细!Z11)/(详细!R11+详细!Y11)</f>
        <v>0.66666666666666663</v>
      </c>
      <c r="F11" s="19">
        <f>(详细!S11/详细!R11)</f>
        <v>0.66666666666666663</v>
      </c>
      <c r="G11" s="63">
        <f>详细!V11</f>
        <v>1</v>
      </c>
      <c r="I11" s="100"/>
      <c r="J11" s="3" t="s">
        <v>27</v>
      </c>
      <c r="K11" s="105" t="s">
        <v>115</v>
      </c>
      <c r="L11" s="106"/>
      <c r="M11" s="106"/>
      <c r="N11" s="106"/>
      <c r="O11" s="106"/>
      <c r="P11" s="107"/>
    </row>
    <row r="12" spans="1:17" ht="16.8" thickBot="1" x14ac:dyDescent="0.35">
      <c r="A12" s="77" t="str">
        <f>详细!A12</f>
        <v>BMC-鸭鸭</v>
      </c>
      <c r="B12" s="22" t="str">
        <f>详细!B12</f>
        <v>新手组</v>
      </c>
      <c r="C12" s="16">
        <f>(详细!D12+详细!X12)/(详细!W12+详细!C12)</f>
        <v>0.66666666666666663</v>
      </c>
      <c r="D12" s="17">
        <f>(详细!D12/详细!C12)</f>
        <v>0.66666666666666663</v>
      </c>
      <c r="E12" s="18">
        <f>(详细!S12+详细!Z12)/(详细!R12+详细!Y12)</f>
        <v>0.66666666666666663</v>
      </c>
      <c r="F12" s="19">
        <f>(详细!S12/详细!R12)</f>
        <v>0.66666666666666663</v>
      </c>
      <c r="G12" s="63">
        <f>详细!V12</f>
        <v>0.66666666666666663</v>
      </c>
      <c r="I12" s="101"/>
      <c r="J12" s="4" t="s">
        <v>29</v>
      </c>
      <c r="K12" s="108" t="s">
        <v>114</v>
      </c>
      <c r="L12" s="109"/>
      <c r="M12" s="109"/>
      <c r="N12" s="109"/>
      <c r="O12" s="109"/>
      <c r="P12" s="110"/>
    </row>
    <row r="13" spans="1:17" ht="17.399999999999999" thickTop="1" thickBot="1" x14ac:dyDescent="0.35">
      <c r="A13" s="77" t="str">
        <f>详细!A13</f>
        <v>XYZD-板蓝根</v>
      </c>
      <c r="B13" s="22" t="str">
        <f>详细!B13</f>
        <v>新手组</v>
      </c>
      <c r="C13" s="16">
        <f>(详细!D13+详细!X13)/(详细!W13+详细!C13)</f>
        <v>0.75</v>
      </c>
      <c r="D13" s="17">
        <f>(详细!D13/详细!C13)</f>
        <v>0.75</v>
      </c>
      <c r="E13" s="18">
        <f>(详细!S13+详细!Z13)/(详细!R13+详细!Y13)</f>
        <v>0.6</v>
      </c>
      <c r="F13" s="19">
        <f>(详细!S13/详细!R13)</f>
        <v>0.6</v>
      </c>
      <c r="G13" s="63">
        <f>详细!V13</f>
        <v>0.6</v>
      </c>
    </row>
    <row r="14" spans="1:17" ht="16.8" thickTop="1" x14ac:dyDescent="0.3">
      <c r="A14" s="77" t="str">
        <f>详细!A14</f>
        <v>关闭</v>
      </c>
      <c r="B14" s="22" t="str">
        <f>详细!B14</f>
        <v>新手组</v>
      </c>
      <c r="C14" s="16">
        <f>(详细!D14+详细!X14)/(详细!W14+详细!C14)</f>
        <v>0.7</v>
      </c>
      <c r="D14" s="17">
        <f>(详细!D14/详细!C14)</f>
        <v>0.7</v>
      </c>
      <c r="E14" s="18">
        <f>(详细!S14+详细!Z14)/(详细!R14+详细!Y14)</f>
        <v>0.58333333333333337</v>
      </c>
      <c r="F14" s="19">
        <f>(详细!S14/详细!R14)</f>
        <v>0.58333333333333337</v>
      </c>
      <c r="G14" s="63">
        <f>详细!V14</f>
        <v>0.75</v>
      </c>
      <c r="I14" s="99" t="s">
        <v>33</v>
      </c>
      <c r="J14" s="2" t="s">
        <v>34</v>
      </c>
      <c r="K14" s="122" t="s">
        <v>39</v>
      </c>
      <c r="L14" s="123"/>
      <c r="M14" s="123"/>
      <c r="N14" s="123"/>
      <c r="O14" s="123"/>
      <c r="P14" s="124"/>
    </row>
    <row r="15" spans="1:17" ht="16.8" thickBot="1" x14ac:dyDescent="0.35">
      <c r="A15" s="77" t="str">
        <f>详细!A15</f>
        <v>Merlin_</v>
      </c>
      <c r="B15" s="22" t="str">
        <f>详细!B15</f>
        <v>新手组</v>
      </c>
      <c r="C15" s="16">
        <f>(详细!D15+详细!X15)/(详细!W15+详细!C15)</f>
        <v>0.5</v>
      </c>
      <c r="D15" s="17">
        <f>(详细!D15/详细!C15)</f>
        <v>0.5</v>
      </c>
      <c r="E15" s="18">
        <f>(详细!S15+详细!Z15)/(详细!R15+详细!Y15)</f>
        <v>0.5714285714285714</v>
      </c>
      <c r="F15" s="19">
        <f>(详细!S15/详细!R15)</f>
        <v>0.5714285714285714</v>
      </c>
      <c r="G15" s="63">
        <f>详细!V15</f>
        <v>0.5714285714285714</v>
      </c>
      <c r="I15" s="121"/>
      <c r="J15" s="4" t="s">
        <v>35</v>
      </c>
      <c r="K15" s="117" t="s">
        <v>117</v>
      </c>
      <c r="L15" s="118"/>
      <c r="M15" s="118"/>
      <c r="N15" s="118"/>
      <c r="O15" s="118"/>
      <c r="P15" s="119"/>
    </row>
    <row r="16" spans="1:17" ht="16.8" thickTop="1" x14ac:dyDescent="0.3">
      <c r="A16" s="77" t="str">
        <f>详细!A16</f>
        <v>梦火</v>
      </c>
      <c r="B16" s="22" t="str">
        <f>详细!B16</f>
        <v>新手组</v>
      </c>
      <c r="C16" s="16">
        <f>(详细!D16+详细!X16)/(详细!W16+详细!C16)</f>
        <v>0.5</v>
      </c>
      <c r="D16" s="17">
        <f>(详细!D16/详细!C16)</f>
        <v>0.5</v>
      </c>
      <c r="E16" s="18">
        <f>(详细!S16+详细!Z16)/(详细!R16+详细!Y16)</f>
        <v>0.5714285714285714</v>
      </c>
      <c r="F16" s="19">
        <f>(详细!S16/详细!R16)</f>
        <v>0.5714285714285714</v>
      </c>
      <c r="G16" s="63">
        <f>详细!V16</f>
        <v>0.7142857142857143</v>
      </c>
    </row>
    <row r="17" spans="1:14" ht="16.8" thickBot="1" x14ac:dyDescent="0.35">
      <c r="A17" s="77" t="str">
        <f>详细!A17</f>
        <v>M</v>
      </c>
      <c r="B17" s="22" t="str">
        <f>详细!B17</f>
        <v>新手组</v>
      </c>
      <c r="C17" s="16">
        <f>(详细!D17+详细!X17)/(详细!W17+详细!C17)</f>
        <v>0.5</v>
      </c>
      <c r="D17" s="17">
        <f>(详细!D17/详细!C17)</f>
        <v>0.6</v>
      </c>
      <c r="E17" s="18">
        <f>(详细!S17+详细!Z17)/(详细!R17+详细!Y17)</f>
        <v>0.5</v>
      </c>
      <c r="F17" s="19">
        <f>(详细!S17/详细!R17)</f>
        <v>0.53846153846153844</v>
      </c>
      <c r="G17" s="63">
        <f>详细!V17</f>
        <v>0.53846153846153844</v>
      </c>
    </row>
    <row r="18" spans="1:14" ht="17.399999999999999" customHeight="1" thickTop="1" thickBot="1" x14ac:dyDescent="0.4">
      <c r="A18" s="77" t="str">
        <f>详细!A18</f>
        <v>RA3地图包</v>
      </c>
      <c r="B18" s="22" t="str">
        <f>详细!B18</f>
        <v>新手组</v>
      </c>
      <c r="C18" s="16">
        <f>(详细!D18+详细!X18)/(详细!W18+详细!C18)</f>
        <v>0.42857142857142855</v>
      </c>
      <c r="D18" s="17">
        <f>(详细!D18/详细!C18)</f>
        <v>0.5</v>
      </c>
      <c r="E18" s="18">
        <f>(详细!S18+详细!Z18)/(详细!R18+详细!Y18)</f>
        <v>0.4</v>
      </c>
      <c r="F18" s="19">
        <f>(详细!S18/详细!R18)</f>
        <v>0.5</v>
      </c>
      <c r="G18" s="63">
        <f>详细!V18</f>
        <v>1</v>
      </c>
      <c r="I18" s="129" t="s">
        <v>125</v>
      </c>
      <c r="J18" s="132" t="s">
        <v>126</v>
      </c>
      <c r="K18" s="113">
        <f>SUM(N18,N21,N24)</f>
        <v>320</v>
      </c>
      <c r="L18" s="125" t="s">
        <v>131</v>
      </c>
      <c r="M18" s="2" t="s">
        <v>126</v>
      </c>
      <c r="N18" s="95">
        <f>SUM(详细!R2:R31)/2</f>
        <v>140</v>
      </c>
    </row>
    <row r="19" spans="1:14" ht="16.8" customHeight="1" thickTop="1" thickBot="1" x14ac:dyDescent="0.4">
      <c r="A19" s="77" t="str">
        <f>详细!A19</f>
        <v>HYZD-666</v>
      </c>
      <c r="B19" s="22" t="str">
        <f>详细!B19</f>
        <v>新手组</v>
      </c>
      <c r="C19" s="16">
        <f>(详细!D19+详细!X19)/(详细!W19+详细!C19)</f>
        <v>0.5</v>
      </c>
      <c r="D19" s="17">
        <f>(详细!D19/详细!C19)</f>
        <v>0.5</v>
      </c>
      <c r="E19" s="18">
        <f>(详细!S19+详细!Z19)/(详细!R19+详细!Y19)</f>
        <v>0.5</v>
      </c>
      <c r="F19" s="19">
        <f>(详细!S19/详细!R19)</f>
        <v>0.5</v>
      </c>
      <c r="G19" s="63">
        <f>详细!V19</f>
        <v>1</v>
      </c>
      <c r="I19" s="130"/>
      <c r="J19" s="113"/>
      <c r="K19" s="113"/>
      <c r="L19" s="126"/>
      <c r="M19" s="3" t="s">
        <v>127</v>
      </c>
      <c r="N19" s="96">
        <f>SUM(详细!U2:U31)/2</f>
        <v>115</v>
      </c>
    </row>
    <row r="20" spans="1:14" ht="16.8" customHeight="1" thickTop="1" thickBot="1" x14ac:dyDescent="0.4">
      <c r="A20" s="77" t="str">
        <f>详细!A20</f>
        <v>骄阳似</v>
      </c>
      <c r="B20" s="22" t="str">
        <f>详细!B20</f>
        <v>新手组</v>
      </c>
      <c r="C20" s="16">
        <f>(详细!D20+详细!X20)/(详细!W20+详细!C20)</f>
        <v>0.625</v>
      </c>
      <c r="D20" s="17">
        <f>(详细!D20/详细!C20)</f>
        <v>0.5</v>
      </c>
      <c r="E20" s="18">
        <f>(详细!S20+详细!Z20)/(详细!R20+详细!Y20)</f>
        <v>0.55000000000000004</v>
      </c>
      <c r="F20" s="19">
        <f>(详细!S20/详细!R20)</f>
        <v>0.4375</v>
      </c>
      <c r="G20" s="63">
        <f>详细!V20</f>
        <v>1</v>
      </c>
      <c r="I20" s="130"/>
      <c r="J20" s="113"/>
      <c r="K20" s="113"/>
      <c r="L20" s="127"/>
      <c r="M20" s="4" t="s">
        <v>128</v>
      </c>
      <c r="N20" s="97">
        <v>30</v>
      </c>
    </row>
    <row r="21" spans="1:14" ht="17.399999999999999" customHeight="1" thickTop="1" thickBot="1" x14ac:dyDescent="0.4">
      <c r="A21" s="77" t="str">
        <f>详细!A21</f>
        <v>Ice_Cloud</v>
      </c>
      <c r="B21" s="22" t="str">
        <f>详细!B21</f>
        <v>新手组</v>
      </c>
      <c r="C21" s="16">
        <f>(详细!D21+详细!X21)/(详细!W21+详细!C21)</f>
        <v>0.36363636363636365</v>
      </c>
      <c r="D21" s="17">
        <f>(详细!D21/详细!C21)</f>
        <v>0.33333333333333331</v>
      </c>
      <c r="E21" s="18">
        <f>(详细!S21+详细!Z21)/(详细!R21+详细!Y21)</f>
        <v>0.42307692307692307</v>
      </c>
      <c r="F21" s="19">
        <f>(详细!S21/详细!R21)</f>
        <v>0.42857142857142855</v>
      </c>
      <c r="G21" s="63">
        <f>详细!V21</f>
        <v>1</v>
      </c>
      <c r="I21" s="130"/>
      <c r="J21" s="113" t="s">
        <v>127</v>
      </c>
      <c r="K21" s="113">
        <f>SUM(N19,N22,N25)</f>
        <v>256.5</v>
      </c>
      <c r="L21" s="128" t="s">
        <v>132</v>
      </c>
      <c r="M21" s="2" t="s">
        <v>126</v>
      </c>
      <c r="N21" s="95">
        <f>SUM(详细!R32:R54)/2</f>
        <v>94</v>
      </c>
    </row>
    <row r="22" spans="1:14" ht="16.8" customHeight="1" thickTop="1" thickBot="1" x14ac:dyDescent="0.4">
      <c r="A22" s="77" t="str">
        <f>详细!A22</f>
        <v>PRKCIL</v>
      </c>
      <c r="B22" s="22" t="str">
        <f>详细!B22</f>
        <v>新手组</v>
      </c>
      <c r="C22" s="16">
        <f>(详细!D22+详细!X22)/(详细!W22+详细!C22)</f>
        <v>0.33333333333333331</v>
      </c>
      <c r="D22" s="17">
        <f>(详细!D22/详细!C22)</f>
        <v>0.33333333333333331</v>
      </c>
      <c r="E22" s="18">
        <f>(详细!S22+详细!Z22)/(详细!R22+详细!Y22)</f>
        <v>0.35714285714285715</v>
      </c>
      <c r="F22" s="19">
        <f>(详细!S22/详细!R22)</f>
        <v>0.35714285714285715</v>
      </c>
      <c r="G22" s="63">
        <f>详细!V22</f>
        <v>1</v>
      </c>
      <c r="I22" s="130"/>
      <c r="J22" s="113"/>
      <c r="K22" s="113"/>
      <c r="L22" s="126"/>
      <c r="M22" s="3" t="s">
        <v>127</v>
      </c>
      <c r="N22" s="96">
        <f>SUM(详细!U32:U54)/2</f>
        <v>64.5</v>
      </c>
    </row>
    <row r="23" spans="1:14" ht="16.8" customHeight="1" thickTop="1" thickBot="1" x14ac:dyDescent="0.4">
      <c r="A23" s="77" t="str">
        <f>详细!A23</f>
        <v>weiming</v>
      </c>
      <c r="B23" s="22" t="str">
        <f>详细!B23</f>
        <v>新手组</v>
      </c>
      <c r="C23" s="16">
        <f>(详细!D23+详细!X23)/(详细!W23+详细!C23)</f>
        <v>0.2</v>
      </c>
      <c r="D23" s="17">
        <f>(详细!D23/详细!C23)</f>
        <v>0.2</v>
      </c>
      <c r="E23" s="18">
        <f>(详细!S23+详细!Z23)/(详细!R23+详细!Y23)</f>
        <v>0.2857142857142857</v>
      </c>
      <c r="F23" s="19">
        <f>(详细!S23/详细!R23)</f>
        <v>0.2857142857142857</v>
      </c>
      <c r="G23" s="63">
        <f>详细!V23</f>
        <v>0.9285714285714286</v>
      </c>
      <c r="I23" s="130"/>
      <c r="J23" s="113"/>
      <c r="K23" s="113"/>
      <c r="L23" s="127"/>
      <c r="M23" s="4" t="s">
        <v>128</v>
      </c>
      <c r="N23" s="97">
        <v>23</v>
      </c>
    </row>
    <row r="24" spans="1:14" ht="17.399999999999999" customHeight="1" thickTop="1" thickBot="1" x14ac:dyDescent="0.4">
      <c r="A24" s="77" t="str">
        <f>详细!A24</f>
        <v>pxyf</v>
      </c>
      <c r="B24" s="22" t="str">
        <f>详细!B24</f>
        <v>新手组</v>
      </c>
      <c r="C24" s="16">
        <f>(详细!D24+详细!X24)/(详细!W24+详细!C24)</f>
        <v>0.33333333333333331</v>
      </c>
      <c r="D24" s="17">
        <f>(详细!D24/详细!C24)</f>
        <v>0.33333333333333331</v>
      </c>
      <c r="E24" s="18">
        <f>(详细!S24+详细!Z24)/(详细!R24+详细!Y24)</f>
        <v>0.2857142857142857</v>
      </c>
      <c r="F24" s="19">
        <f>(详细!S24/详细!R24)</f>
        <v>0.2857142857142857</v>
      </c>
      <c r="G24" s="63">
        <f>详细!V24</f>
        <v>1</v>
      </c>
      <c r="I24" s="130"/>
      <c r="J24" s="113" t="s">
        <v>128</v>
      </c>
      <c r="K24" s="113">
        <v>70</v>
      </c>
      <c r="L24" s="128" t="s">
        <v>133</v>
      </c>
      <c r="M24" s="2" t="s">
        <v>126</v>
      </c>
      <c r="N24" s="95">
        <f>SUM(详细!R55:R73)/2</f>
        <v>86</v>
      </c>
    </row>
    <row r="25" spans="1:14" ht="17.399999999999999" thickTop="1" thickBot="1" x14ac:dyDescent="0.4">
      <c r="A25" s="77" t="str">
        <f>详细!A25</f>
        <v>Makarov</v>
      </c>
      <c r="B25" s="22" t="str">
        <f>详细!B25</f>
        <v>新手组</v>
      </c>
      <c r="C25" s="16">
        <f>(详细!D25+详细!X25)/(详细!W25+详细!C25)</f>
        <v>0.33333333333333331</v>
      </c>
      <c r="D25" s="17">
        <f>(详细!D25/详细!C25)</f>
        <v>0.33333333333333331</v>
      </c>
      <c r="E25" s="18">
        <f>(详细!S25+详细!Z25)/(详细!R25+详细!Y25)</f>
        <v>0.2857142857142857</v>
      </c>
      <c r="F25" s="19">
        <f>(详细!S25/详细!R25)</f>
        <v>0.2857142857142857</v>
      </c>
      <c r="G25" s="63">
        <f>详细!V25</f>
        <v>0.6428571428571429</v>
      </c>
      <c r="I25" s="130"/>
      <c r="J25" s="113"/>
      <c r="K25" s="113"/>
      <c r="L25" s="126"/>
      <c r="M25" s="3" t="s">
        <v>127</v>
      </c>
      <c r="N25" s="96">
        <f>SUM(详细!U55:U73)/2</f>
        <v>77</v>
      </c>
    </row>
    <row r="26" spans="1:14" ht="17.399999999999999" thickTop="1" thickBot="1" x14ac:dyDescent="0.4">
      <c r="A26" s="77" t="str">
        <f>详细!A26</f>
        <v>name</v>
      </c>
      <c r="B26" s="22" t="str">
        <f>详细!B26</f>
        <v>新手组</v>
      </c>
      <c r="C26" s="16">
        <f>(详细!D26+详细!X26)/(详细!W26+详细!C26)</f>
        <v>0.33333333333333331</v>
      </c>
      <c r="D26" s="17">
        <f>(详细!D26/详细!C26)</f>
        <v>0.33333333333333331</v>
      </c>
      <c r="E26" s="18">
        <f>(详细!S26+详细!Z26)/(详细!R26+详细!Y26)</f>
        <v>0.25</v>
      </c>
      <c r="F26" s="19">
        <f>(详细!S26/详细!R26)</f>
        <v>0.25</v>
      </c>
      <c r="G26" s="63">
        <f>详细!V26</f>
        <v>1</v>
      </c>
      <c r="I26" s="131"/>
      <c r="J26" s="113"/>
      <c r="K26" s="113"/>
      <c r="L26" s="127"/>
      <c r="M26" s="4" t="s">
        <v>128</v>
      </c>
      <c r="N26" s="97">
        <v>19</v>
      </c>
    </row>
    <row r="27" spans="1:14" ht="16.8" thickTop="1" x14ac:dyDescent="0.3">
      <c r="A27" s="77" t="str">
        <f>详细!A27</f>
        <v>Starbowbreak</v>
      </c>
      <c r="B27" s="22" t="str">
        <f>详细!B27</f>
        <v>新手组</v>
      </c>
      <c r="C27" s="16">
        <f>(详细!D27+详细!X27)/(详细!W27+详细!C27)</f>
        <v>0</v>
      </c>
      <c r="D27" s="17">
        <f>(详细!D27/详细!C27)</f>
        <v>0</v>
      </c>
      <c r="E27" s="18">
        <f>(详细!S27+详细!Z27)/(详细!R27+详细!Y27)</f>
        <v>0.23076923076923078</v>
      </c>
      <c r="F27" s="19">
        <f>(详细!S27/详细!R27)</f>
        <v>0.23076923076923078</v>
      </c>
      <c r="G27" s="63">
        <f>详细!V27</f>
        <v>0.92307692307692313</v>
      </c>
    </row>
    <row r="28" spans="1:14" x14ac:dyDescent="0.3">
      <c r="A28" s="77" t="str">
        <f>详细!A28</f>
        <v>O.O</v>
      </c>
      <c r="B28" s="22" t="str">
        <f>详细!B28</f>
        <v>新手组</v>
      </c>
      <c r="C28" s="16">
        <f>(详细!D28+详细!X28)/(详细!W28+详细!C28)</f>
        <v>0</v>
      </c>
      <c r="D28" s="17">
        <f>(详细!D28/详细!C28)</f>
        <v>0</v>
      </c>
      <c r="E28" s="18">
        <f>(详细!S28+详细!Z28)/(详细!R28+详细!Y28)</f>
        <v>9.0909090909090912E-2</v>
      </c>
      <c r="F28" s="19">
        <f>(详细!S28/详细!R28)</f>
        <v>9.0909090909090912E-2</v>
      </c>
      <c r="G28" s="63">
        <f>详细!V28</f>
        <v>0.63636363636363635</v>
      </c>
    </row>
    <row r="29" spans="1:14" x14ac:dyDescent="0.3">
      <c r="A29" s="77" t="str">
        <f>详细!A29</f>
        <v>Alex</v>
      </c>
      <c r="B29" s="22" t="str">
        <f>详细!B29</f>
        <v>新手组</v>
      </c>
      <c r="C29" s="16">
        <f>(详细!D29+详细!X29)/(详细!W29+详细!C29)</f>
        <v>0</v>
      </c>
      <c r="D29" s="17">
        <f>(详细!D29/详细!C29)</f>
        <v>0</v>
      </c>
      <c r="E29" s="18">
        <f>(详细!S29+详细!Z29)/(详细!R29+详细!Y29)</f>
        <v>0</v>
      </c>
      <c r="F29" s="19">
        <f>(详细!S29/详细!R29)</f>
        <v>0</v>
      </c>
      <c r="G29" s="63">
        <f>详细!V29</f>
        <v>0.66666666666666663</v>
      </c>
    </row>
    <row r="30" spans="1:14" x14ac:dyDescent="0.3">
      <c r="A30" s="77" t="str">
        <f>详细!A30</f>
        <v>超级要塞</v>
      </c>
      <c r="B30" s="22" t="str">
        <f>详细!B30</f>
        <v>新手组</v>
      </c>
      <c r="C30" s="16">
        <f>(详细!D30+详细!X30)/(详细!W30+详细!C30)</f>
        <v>0</v>
      </c>
      <c r="D30" s="17">
        <f>(详细!D30/详细!C30)</f>
        <v>0</v>
      </c>
      <c r="E30" s="18">
        <f>(详细!S30+详细!Z30)/(详细!R30+详细!Y30)</f>
        <v>0</v>
      </c>
      <c r="F30" s="19">
        <f>(详细!S30/详细!R30)</f>
        <v>0</v>
      </c>
      <c r="G30" s="63">
        <f>详细!V30</f>
        <v>1</v>
      </c>
    </row>
    <row r="31" spans="1:14" x14ac:dyDescent="0.3">
      <c r="A31" s="77" t="str">
        <f>详细!A31</f>
        <v>鼠标</v>
      </c>
      <c r="B31" s="22" t="str">
        <f>详细!B31</f>
        <v>新手组</v>
      </c>
      <c r="C31" s="16">
        <f>(详细!D31+详细!X31)/(详细!W31+详细!C31)</f>
        <v>0.25</v>
      </c>
      <c r="D31" s="17">
        <f>(详细!D31/详细!C31)</f>
        <v>0</v>
      </c>
      <c r="E31" s="18">
        <f>(详细!S31+详细!Z31)/(详细!R31+详细!Y31)</f>
        <v>0.23076923076923078</v>
      </c>
      <c r="F31" s="19">
        <f>(详细!S31/详细!R31)</f>
        <v>0</v>
      </c>
      <c r="G31" s="63">
        <f>详细!V31</f>
        <v>1</v>
      </c>
    </row>
    <row r="32" spans="1:14" x14ac:dyDescent="0.3">
      <c r="A32" s="77" t="str">
        <f>详细!A32</f>
        <v>CCZD-小黄姬</v>
      </c>
      <c r="B32" s="22" t="str">
        <f>详细!B32</f>
        <v>中坚组</v>
      </c>
      <c r="C32" s="16">
        <f>(详细!D32+详细!X32)/(详细!W32+详细!C32)</f>
        <v>1</v>
      </c>
      <c r="D32" s="17">
        <f>(详细!D32/详细!C32)</f>
        <v>1</v>
      </c>
      <c r="E32" s="18">
        <f>(详细!S32+详细!Z32)/(详细!R32+详细!Y32)</f>
        <v>0.75</v>
      </c>
      <c r="F32" s="19">
        <f>(详细!S32/详细!R32)</f>
        <v>0.75</v>
      </c>
      <c r="G32" s="63">
        <f>详细!V32</f>
        <v>1</v>
      </c>
    </row>
    <row r="33" spans="1:7" x14ac:dyDescent="0.3">
      <c r="A33" s="77" t="str">
        <f>详细!A33</f>
        <v>XYZD-wola</v>
      </c>
      <c r="B33" s="22" t="str">
        <f>详细!B33</f>
        <v>中坚组</v>
      </c>
      <c r="C33" s="16">
        <f>(详细!D33+详细!X33)/(详细!W33+详细!C33)</f>
        <v>0.8125</v>
      </c>
      <c r="D33" s="17">
        <f>(详细!D33/详细!C33)</f>
        <v>0.83333333333333337</v>
      </c>
      <c r="E33" s="18">
        <f>(详细!S33+详细!Z33)/(详细!R33+详细!Y33)</f>
        <v>0.68421052631578949</v>
      </c>
      <c r="F33" s="19">
        <f>(详细!S33/详细!R33)</f>
        <v>0.7142857142857143</v>
      </c>
      <c r="G33" s="63">
        <f>详细!V33</f>
        <v>1</v>
      </c>
    </row>
    <row r="34" spans="1:7" x14ac:dyDescent="0.3">
      <c r="A34" s="77" t="str">
        <f>详细!A34</f>
        <v>APA-RC</v>
      </c>
      <c r="B34" s="22" t="str">
        <f>详细!B34</f>
        <v>中坚组</v>
      </c>
      <c r="C34" s="16">
        <f>(详细!D34+详细!X34)/(详细!W34+详细!C34)</f>
        <v>0.61111111111111116</v>
      </c>
      <c r="D34" s="17">
        <f>(详细!D34/详细!C34)</f>
        <v>0.66666666666666663</v>
      </c>
      <c r="E34" s="18">
        <f>(详细!S34+详细!Z34)/(详细!R34+详细!Y34)</f>
        <v>0.61904761904761907</v>
      </c>
      <c r="F34" s="19">
        <f>(详细!S34/详细!R34)</f>
        <v>0.7142857142857143</v>
      </c>
      <c r="G34" s="63">
        <f>详细!V34</f>
        <v>0.5714285714285714</v>
      </c>
    </row>
    <row r="35" spans="1:7" x14ac:dyDescent="0.3">
      <c r="A35" s="77" t="str">
        <f>详细!A35</f>
        <v>XYZD-樊萧</v>
      </c>
      <c r="B35" s="22" t="str">
        <f>详细!B35</f>
        <v>中坚组</v>
      </c>
      <c r="C35" s="16">
        <f>(详细!D35+详细!X35)/(详细!W35+详细!C35)</f>
        <v>0.46875</v>
      </c>
      <c r="D35" s="17">
        <f>(详细!D35/详细!C35)</f>
        <v>0.66666666666666663</v>
      </c>
      <c r="E35" s="18">
        <f>(详细!S35+详细!Z35)/(详细!R35+详细!Y35)</f>
        <v>0.5</v>
      </c>
      <c r="F35" s="19">
        <f>(详细!S35/详细!R35)</f>
        <v>0.7142857142857143</v>
      </c>
      <c r="G35" s="63">
        <f>详细!V35</f>
        <v>0.2857142857142857</v>
      </c>
    </row>
    <row r="36" spans="1:7" x14ac:dyDescent="0.3">
      <c r="A36" s="77" t="str">
        <f>详细!A36</f>
        <v>APA-危机原理</v>
      </c>
      <c r="B36" s="22" t="str">
        <f>详细!B36</f>
        <v>中坚组</v>
      </c>
      <c r="C36" s="16">
        <f>(详细!D36+详细!X36)/(详细!W36+详细!C36)</f>
        <v>0.55000000000000004</v>
      </c>
      <c r="D36" s="17">
        <f>(详细!D36/详细!C36)</f>
        <v>1</v>
      </c>
      <c r="E36" s="18">
        <f>(详细!S36+详细!Z36)/(详细!R36+详细!Y36)</f>
        <v>0.5</v>
      </c>
      <c r="F36" s="19">
        <f>(详细!S36/详细!R36)</f>
        <v>0.66666666666666663</v>
      </c>
      <c r="G36" s="63">
        <f>详细!V36</f>
        <v>0.66666666666666663</v>
      </c>
    </row>
    <row r="37" spans="1:7" x14ac:dyDescent="0.3">
      <c r="A37" s="77" t="str">
        <f>详细!A37</f>
        <v>XYZD-伊卡洛斯</v>
      </c>
      <c r="B37" s="22" t="str">
        <f>详细!B37</f>
        <v>中坚组</v>
      </c>
      <c r="C37" s="16">
        <f>(详细!D37+详细!X37)/(详细!W37+详细!C37)</f>
        <v>0.61111111111111116</v>
      </c>
      <c r="D37" s="17">
        <f>(详细!D37/详细!C37)</f>
        <v>0.66666666666666663</v>
      </c>
      <c r="E37" s="18">
        <f>(详细!S37+详细!Z37)/(详细!R37+详细!Y37)</f>
        <v>0.61111111111111116</v>
      </c>
      <c r="F37" s="19">
        <f>(详细!S37/详细!R37)</f>
        <v>0.66666666666666663</v>
      </c>
      <c r="G37" s="63">
        <f>详细!V37</f>
        <v>1</v>
      </c>
    </row>
    <row r="38" spans="1:7" x14ac:dyDescent="0.3">
      <c r="A38" s="77" t="str">
        <f>详细!A38</f>
        <v>XYZD-双刃</v>
      </c>
      <c r="B38" s="22" t="str">
        <f>详细!B38</f>
        <v>中坚组</v>
      </c>
      <c r="C38" s="16">
        <f>(详细!D38+详细!X38)/(详细!W38+详细!C38)</f>
        <v>0.6</v>
      </c>
      <c r="D38" s="17">
        <f>(详细!D38/详细!C38)</f>
        <v>0.6</v>
      </c>
      <c r="E38" s="18">
        <f>(详细!S38+详细!Z38)/(详细!R38+详细!Y38)</f>
        <v>0.63636363636363635</v>
      </c>
      <c r="F38" s="19">
        <f>(详细!S38/详细!R38)</f>
        <v>0.63636363636363635</v>
      </c>
      <c r="G38" s="63">
        <f>详细!V38</f>
        <v>0.36363636363636365</v>
      </c>
    </row>
    <row r="39" spans="1:7" x14ac:dyDescent="0.3">
      <c r="A39" s="77" t="str">
        <f>详细!A39</f>
        <v>HYZD-牛蛙SG</v>
      </c>
      <c r="B39" s="22" t="str">
        <f>详细!B39</f>
        <v>中坚组</v>
      </c>
      <c r="C39" s="16">
        <f>(详细!D39+详细!X39)/(详细!W39+详细!C39)</f>
        <v>0.66666666666666663</v>
      </c>
      <c r="D39" s="17">
        <f>(详细!D39/详细!C39)</f>
        <v>0.66666666666666663</v>
      </c>
      <c r="E39" s="18">
        <f>(详细!S39+详细!Z39)/(详细!R39+详细!Y39)</f>
        <v>0.625</v>
      </c>
      <c r="F39" s="19">
        <f>(详细!S39/详细!R39)</f>
        <v>0.625</v>
      </c>
      <c r="G39" s="63">
        <f>详细!V39</f>
        <v>1</v>
      </c>
    </row>
    <row r="40" spans="1:7" x14ac:dyDescent="0.3">
      <c r="A40" s="77" t="str">
        <f>详细!A40</f>
        <v>HYZD-我是新手</v>
      </c>
      <c r="B40" s="22" t="str">
        <f>详细!B40</f>
        <v>中坚组</v>
      </c>
      <c r="C40" s="16">
        <f>(详细!D40+详细!X40)/(详细!W40+详细!C40)</f>
        <v>0.5625</v>
      </c>
      <c r="D40" s="17">
        <f>(详细!D40/详细!C40)</f>
        <v>0.58333333333333337</v>
      </c>
      <c r="E40" s="18">
        <f>(详细!S40+详细!Z40)/(详细!R40+详细!Y40)</f>
        <v>0.52941176470588236</v>
      </c>
      <c r="F40" s="19">
        <f>(详细!S40/详细!R40)</f>
        <v>0.53846153846153844</v>
      </c>
      <c r="G40" s="63">
        <f>详细!V40</f>
        <v>0.76923076923076927</v>
      </c>
    </row>
    <row r="41" spans="1:7" x14ac:dyDescent="0.3">
      <c r="A41" s="77" t="str">
        <f>详细!A41</f>
        <v>FIL-shadow</v>
      </c>
      <c r="B41" s="22" t="str">
        <f>详细!B41</f>
        <v>中坚组</v>
      </c>
      <c r="C41" s="16">
        <f>(详细!D41+详细!X41)/(详细!W41+详细!C41)</f>
        <v>0.4</v>
      </c>
      <c r="D41" s="17">
        <f>(详细!D41/详细!C41)</f>
        <v>0.5</v>
      </c>
      <c r="E41" s="18">
        <f>(详细!S41+详细!Z41)/(详细!R41+详细!Y41)</f>
        <v>0.44444444444444442</v>
      </c>
      <c r="F41" s="19">
        <f>(详细!S41/详细!R41)</f>
        <v>0.5</v>
      </c>
      <c r="G41" s="63">
        <f>详细!V41</f>
        <v>1</v>
      </c>
    </row>
    <row r="42" spans="1:7" x14ac:dyDescent="0.3">
      <c r="A42" s="77" t="str">
        <f>详细!A42</f>
        <v>XYZD-哈巴</v>
      </c>
      <c r="B42" s="22" t="str">
        <f>详细!B42</f>
        <v>中坚组</v>
      </c>
      <c r="C42" s="16">
        <f>(详细!D42+详细!X42)/(详细!W42+详细!C42)</f>
        <v>0.33333333333333331</v>
      </c>
      <c r="D42" s="17">
        <f>(详细!D42/详细!C42)</f>
        <v>0.33333333333333331</v>
      </c>
      <c r="E42" s="18">
        <f>(详细!S42+详细!Z42)/(详细!R42+详细!Y42)</f>
        <v>0.5</v>
      </c>
      <c r="F42" s="19">
        <f>(详细!S42/详细!R42)</f>
        <v>0.5</v>
      </c>
      <c r="G42" s="63">
        <f>详细!V42</f>
        <v>0.375</v>
      </c>
    </row>
    <row r="43" spans="1:7" x14ac:dyDescent="0.3">
      <c r="A43" s="77" t="str">
        <f>详细!A43</f>
        <v>XYZD-shenyong</v>
      </c>
      <c r="B43" s="22" t="str">
        <f>详细!B43</f>
        <v>中坚组</v>
      </c>
      <c r="C43" s="16">
        <f>(详细!D43+详细!X43)/(详细!W43+详细!C43)</f>
        <v>0.25</v>
      </c>
      <c r="D43" s="17">
        <f>(详细!D43/详细!C43)</f>
        <v>0.33333333333333331</v>
      </c>
      <c r="E43" s="18">
        <f>(详细!S43+详细!Z43)/(详细!R43+详细!Y43)</f>
        <v>0.39130434782608697</v>
      </c>
      <c r="F43" s="19">
        <f>(详细!S43/详细!R43)</f>
        <v>0.44444444444444442</v>
      </c>
      <c r="G43" s="63">
        <f>详细!V43</f>
        <v>0.33333333333333331</v>
      </c>
    </row>
    <row r="44" spans="1:7" x14ac:dyDescent="0.3">
      <c r="A44" s="77" t="str">
        <f>详细!A44</f>
        <v>某蛤</v>
      </c>
      <c r="B44" s="22" t="str">
        <f>详细!B44</f>
        <v>中坚组</v>
      </c>
      <c r="C44" s="16">
        <f>(详细!D44+详细!X44)/(详细!W44+详细!C44)</f>
        <v>0.5</v>
      </c>
      <c r="D44" s="17">
        <f>(详细!D44/详细!C44)</f>
        <v>0.33333333333333331</v>
      </c>
      <c r="E44" s="18">
        <f>(详细!S44+详细!Z44)/(详细!R44+详细!Y44)</f>
        <v>0.52777777777777779</v>
      </c>
      <c r="F44" s="19">
        <f>(详细!S44/详细!R44)</f>
        <v>0.42857142857142855</v>
      </c>
      <c r="G44" s="63">
        <f>详细!V44</f>
        <v>0.7142857142857143</v>
      </c>
    </row>
    <row r="45" spans="1:7" x14ac:dyDescent="0.3">
      <c r="A45" s="77" t="str">
        <f>详细!A45</f>
        <v>BMC-天蓝萌</v>
      </c>
      <c r="B45" s="22" t="str">
        <f>详细!B45</f>
        <v>中坚组</v>
      </c>
      <c r="C45" s="16">
        <f>(详细!D45+详细!X45)/(详细!W45+详细!C45)</f>
        <v>0.2</v>
      </c>
      <c r="D45" s="17">
        <f>(详细!D45/详细!C45)</f>
        <v>0.33333333333333331</v>
      </c>
      <c r="E45" s="18">
        <f>(详细!S45+详细!Z45)/(详细!R45+详细!Y45)</f>
        <v>0.27272727272727271</v>
      </c>
      <c r="F45" s="19">
        <f>(详细!S45/详细!R45)</f>
        <v>0.42857142857142855</v>
      </c>
      <c r="G45" s="63">
        <f>详细!V45</f>
        <v>1</v>
      </c>
    </row>
    <row r="46" spans="1:7" x14ac:dyDescent="0.3">
      <c r="A46" s="77" t="str">
        <f>详细!A46</f>
        <v>五更琉璃</v>
      </c>
      <c r="B46" s="22" t="str">
        <f>详细!B46</f>
        <v>中坚组</v>
      </c>
      <c r="C46" s="16">
        <f>(详细!D46+详细!X46)/(详细!W46+详细!C46)</f>
        <v>0.5</v>
      </c>
      <c r="D46" s="17">
        <f>(详细!D46/详细!C46)</f>
        <v>0.5</v>
      </c>
      <c r="E46" s="18">
        <f>(详细!S46+详细!Z46)/(详细!R46+详细!Y46)</f>
        <v>0.4</v>
      </c>
      <c r="F46" s="19">
        <f>(详细!S46/详细!R46)</f>
        <v>0.4</v>
      </c>
      <c r="G46" s="63">
        <f>详细!V46</f>
        <v>1</v>
      </c>
    </row>
    <row r="47" spans="1:7" x14ac:dyDescent="0.3">
      <c r="A47" s="77" t="str">
        <f>详细!A47</f>
        <v>XRZD-E216</v>
      </c>
      <c r="B47" s="22" t="str">
        <f>详细!B47</f>
        <v>中坚组</v>
      </c>
      <c r="C47" s="16">
        <f>(详细!D47+详细!X47)/(详细!W47+详细!C47)</f>
        <v>0.5</v>
      </c>
      <c r="D47" s="17">
        <f>(详细!D47/详细!C47)</f>
        <v>0.5</v>
      </c>
      <c r="E47" s="18">
        <f>(详细!S47+详细!Z47)/(详细!R47+详细!Y47)</f>
        <v>0.4</v>
      </c>
      <c r="F47" s="19">
        <f>(详细!S47/详细!R47)</f>
        <v>0.4</v>
      </c>
      <c r="G47" s="63">
        <f>详细!V47</f>
        <v>0.8</v>
      </c>
    </row>
    <row r="48" spans="1:7" x14ac:dyDescent="0.3">
      <c r="A48" s="77" t="str">
        <f>详细!A48</f>
        <v>XYZD-深路</v>
      </c>
      <c r="B48" s="22" t="str">
        <f>详细!B48</f>
        <v>中坚组</v>
      </c>
      <c r="C48" s="16">
        <f>(详细!D48+详细!X48)/(详细!W48+详细!C48)</f>
        <v>0.33333333333333331</v>
      </c>
      <c r="D48" s="17">
        <f>(详细!D48/详细!C48)</f>
        <v>0.33333333333333331</v>
      </c>
      <c r="E48" s="18">
        <f>(详细!S48+详细!Z48)/(详细!R48+详细!Y48)</f>
        <v>0.375</v>
      </c>
      <c r="F48" s="19">
        <f>(详细!S48/详细!R48)</f>
        <v>0.375</v>
      </c>
      <c r="G48" s="63">
        <f>详细!V48</f>
        <v>0.625</v>
      </c>
    </row>
    <row r="49" spans="1:7" x14ac:dyDescent="0.3">
      <c r="A49" s="77" t="str">
        <f>详细!A49</f>
        <v>magicat</v>
      </c>
      <c r="B49" s="22" t="str">
        <f>详细!B49</f>
        <v>中坚组</v>
      </c>
      <c r="C49" s="16">
        <f>(详细!D49+详细!X49)/(详细!W49+详细!C49)</f>
        <v>0.375</v>
      </c>
      <c r="D49" s="17">
        <f>(详细!D49/详细!C49)</f>
        <v>0.33333333333333331</v>
      </c>
      <c r="E49" s="18">
        <f>(详细!S49+详细!Z49)/(详细!R49+详细!Y49)</f>
        <v>0.36842105263157893</v>
      </c>
      <c r="F49" s="19">
        <f>(详细!S49/详细!R49)</f>
        <v>0.35714285714285715</v>
      </c>
      <c r="G49" s="63">
        <f>详细!V49</f>
        <v>0.14285714285714285</v>
      </c>
    </row>
    <row r="50" spans="1:7" x14ac:dyDescent="0.3">
      <c r="A50" s="77" t="str">
        <f>详细!A50</f>
        <v>JMZD-开水</v>
      </c>
      <c r="B50" s="22" t="str">
        <f>详细!B50</f>
        <v>中坚组</v>
      </c>
      <c r="C50" s="16">
        <f>(详细!D50+详细!X50)/(详细!W50+详细!C50)</f>
        <v>0.33333333333333331</v>
      </c>
      <c r="D50" s="17">
        <f>(详细!D50/详细!C50)</f>
        <v>0.33333333333333331</v>
      </c>
      <c r="E50" s="18">
        <f>(详细!S50+详细!Z50)/(详细!R50+详细!Y50)</f>
        <v>0.33333333333333331</v>
      </c>
      <c r="F50" s="19">
        <f>(详细!S50/详细!R50)</f>
        <v>0.33333333333333331</v>
      </c>
      <c r="G50" s="63">
        <f>详细!V50</f>
        <v>0.83333333333333337</v>
      </c>
    </row>
    <row r="51" spans="1:7" x14ac:dyDescent="0.3">
      <c r="A51" s="77" t="str">
        <f>详细!A51</f>
        <v>Athena</v>
      </c>
      <c r="B51" s="22" t="str">
        <f>详细!B51</f>
        <v>中坚组</v>
      </c>
      <c r="C51" s="16">
        <f>(详细!D51+详细!X51)/(详细!W51+详细!C51)</f>
        <v>0.3125</v>
      </c>
      <c r="D51" s="17">
        <f>(详细!D51/详细!C51)</f>
        <v>0.16666666666666666</v>
      </c>
      <c r="E51" s="18">
        <f>(详细!S51+详细!Z51)/(详细!R51+详细!Y51)</f>
        <v>0.38095238095238093</v>
      </c>
      <c r="F51" s="19">
        <f>(详细!S51/详细!R51)</f>
        <v>0.2857142857142857</v>
      </c>
      <c r="G51" s="63">
        <f>详细!V51</f>
        <v>0.5714285714285714</v>
      </c>
    </row>
    <row r="52" spans="1:7" x14ac:dyDescent="0.3">
      <c r="A52" s="77" t="str">
        <f>详细!A52</f>
        <v>蓝政</v>
      </c>
      <c r="B52" s="22" t="str">
        <f>详细!B52</f>
        <v>中坚组</v>
      </c>
      <c r="C52" s="16">
        <f>(详细!D52+详细!X52)/(详细!W52+详细!C52)</f>
        <v>0</v>
      </c>
      <c r="D52" s="17">
        <f>(详细!D52/详细!C52)</f>
        <v>0</v>
      </c>
      <c r="E52" s="18">
        <f>(详细!S52+详细!Z52)/(详细!R52+详细!Y52)</f>
        <v>0</v>
      </c>
      <c r="F52" s="19">
        <f>(详细!S52/详细!R52)</f>
        <v>0</v>
      </c>
      <c r="G52" s="63">
        <f>详细!V52</f>
        <v>0.33333333333333331</v>
      </c>
    </row>
    <row r="53" spans="1:7" x14ac:dyDescent="0.3">
      <c r="A53" s="77" t="str">
        <f>详细!A53</f>
        <v>舰队霸主德梅因</v>
      </c>
      <c r="B53" s="22" t="str">
        <f>详细!B53</f>
        <v>中坚组</v>
      </c>
      <c r="C53" s="16">
        <f>(详细!D53+详细!X53)/(详细!W53+详细!C53)</f>
        <v>0.30769230769230771</v>
      </c>
      <c r="D53" s="17">
        <f>(详细!D53/详细!C53)</f>
        <v>0</v>
      </c>
      <c r="E53" s="18">
        <f>(详细!S53+详细!Z53)/(详细!R53+详细!Y53)</f>
        <v>0.33333333333333331</v>
      </c>
      <c r="F53" s="19">
        <f>(详细!S53/详细!R53)</f>
        <v>0</v>
      </c>
      <c r="G53" s="63">
        <f>详细!V53</f>
        <v>0.5</v>
      </c>
    </row>
    <row r="54" spans="1:7" x14ac:dyDescent="0.3">
      <c r="A54" s="77" t="str">
        <f>详细!A54</f>
        <v>百城</v>
      </c>
      <c r="B54" s="22" t="str">
        <f>详细!B54</f>
        <v>中坚组</v>
      </c>
      <c r="C54" s="16">
        <f>(详细!D54+详细!X54)/(详细!W54+详细!C54)</f>
        <v>0</v>
      </c>
      <c r="D54" s="17">
        <f>(详细!D54/详细!C54)</f>
        <v>0</v>
      </c>
      <c r="E54" s="18">
        <f>(详细!S54+详细!Z54)/(详细!R54+详细!Y54)</f>
        <v>0</v>
      </c>
      <c r="F54" s="19">
        <f>(详细!S54/详细!R54)</f>
        <v>0</v>
      </c>
      <c r="G54" s="63">
        <f>详细!V54</f>
        <v>0.75</v>
      </c>
    </row>
    <row r="55" spans="1:7" x14ac:dyDescent="0.3">
      <c r="A55" s="77" t="str">
        <f>详细!A55</f>
        <v>SFT-GDI</v>
      </c>
      <c r="B55" s="22" t="str">
        <f>详细!B55</f>
        <v>高手组</v>
      </c>
      <c r="C55" s="16">
        <f>(详细!D55+详细!X55)/(详细!W55+详细!C55)</f>
        <v>0.75</v>
      </c>
      <c r="D55" s="17">
        <f>(详细!D55/详细!C55)</f>
        <v>0.83333333333333337</v>
      </c>
      <c r="E55" s="18">
        <f>(详细!S55+详细!Z55)/(详细!R55+详细!Y55)</f>
        <v>0.7</v>
      </c>
      <c r="F55" s="19">
        <f>(详细!S55/详细!R55)</f>
        <v>0.8571428571428571</v>
      </c>
      <c r="G55" s="63">
        <f>详细!V55</f>
        <v>1</v>
      </c>
    </row>
    <row r="56" spans="1:7" x14ac:dyDescent="0.3">
      <c r="A56" s="77" t="str">
        <f>详细!A56</f>
        <v>Alvin_Tey</v>
      </c>
      <c r="B56" s="22" t="str">
        <f>详细!B56</f>
        <v>高手组</v>
      </c>
      <c r="C56" s="16">
        <f>(详细!D56+详细!X56)/(详细!W56+详细!C56)</f>
        <v>0.625</v>
      </c>
      <c r="D56" s="17">
        <f>(详细!D56/详细!C56)</f>
        <v>0.75</v>
      </c>
      <c r="E56" s="18">
        <f>(详细!S56+详细!Z56)/(详细!R56+详细!Y56)</f>
        <v>0.6428571428571429</v>
      </c>
      <c r="F56" s="19">
        <f>(详细!S56/详细!R56)</f>
        <v>0.75</v>
      </c>
      <c r="G56" s="63">
        <f>详细!V56</f>
        <v>1</v>
      </c>
    </row>
    <row r="57" spans="1:7" x14ac:dyDescent="0.3">
      <c r="A57" s="77" t="str">
        <f>详细!A57</f>
        <v>CCZD-风子</v>
      </c>
      <c r="B57" s="22" t="str">
        <f>详细!B57</f>
        <v>高手组</v>
      </c>
      <c r="C57" s="16">
        <f>(详细!D57+详细!X57)/(详细!W57+详细!C57)</f>
        <v>0.83333333333333337</v>
      </c>
      <c r="D57" s="17">
        <f>(详细!D57/详细!C57)</f>
        <v>0.83333333333333337</v>
      </c>
      <c r="E57" s="18">
        <f>(详细!S57+详细!Z57)/(详细!R57+详细!Y57)</f>
        <v>0.7142857142857143</v>
      </c>
      <c r="F57" s="19">
        <f>(详细!S57/详细!R57)</f>
        <v>0.7142857142857143</v>
      </c>
      <c r="G57" s="63">
        <f>详细!V57</f>
        <v>0.8571428571428571</v>
      </c>
    </row>
    <row r="58" spans="1:7" x14ac:dyDescent="0.3">
      <c r="A58" s="77" t="str">
        <f>详细!A58</f>
        <v>Swift</v>
      </c>
      <c r="B58" s="22" t="str">
        <f>详细!B58</f>
        <v>高手组</v>
      </c>
      <c r="C58" s="16">
        <f>(详细!D58+详细!X58)/(详细!W58+详细!C58)</f>
        <v>0.66666666666666663</v>
      </c>
      <c r="D58" s="17">
        <f>(详细!D58/详细!C58)</f>
        <v>0.66666666666666663</v>
      </c>
      <c r="E58" s="18">
        <f>(详细!S58+详细!Z58)/(详细!R58+详细!Y58)</f>
        <v>0.61904761904761907</v>
      </c>
      <c r="F58" s="19">
        <f>(详细!S58/详细!R58)</f>
        <v>0.66666666666666663</v>
      </c>
      <c r="G58" s="63">
        <f>详细!V58</f>
        <v>1</v>
      </c>
    </row>
    <row r="59" spans="1:7" x14ac:dyDescent="0.3">
      <c r="A59" s="77" t="str">
        <f>详细!A59</f>
        <v>CCZD-Albert</v>
      </c>
      <c r="B59" s="22" t="str">
        <f>详细!B59</f>
        <v>高手组</v>
      </c>
      <c r="C59" s="16">
        <f>(详细!D59+详细!X59)/(详细!W59+详细!C59)</f>
        <v>0.5714285714285714</v>
      </c>
      <c r="D59" s="17">
        <f>(详细!D59/详细!C59)</f>
        <v>1</v>
      </c>
      <c r="E59" s="18">
        <f>(详细!S59+详细!Z59)/(详细!R59+详细!Y59)</f>
        <v>0.55000000000000004</v>
      </c>
      <c r="F59" s="19">
        <f>(详细!S59/详细!R59)</f>
        <v>0.66666666666666663</v>
      </c>
      <c r="G59" s="63">
        <f>详细!V59</f>
        <v>1</v>
      </c>
    </row>
    <row r="60" spans="1:7" x14ac:dyDescent="0.3">
      <c r="A60" s="77" t="str">
        <f>详细!A60</f>
        <v>SQ</v>
      </c>
      <c r="B60" s="22" t="str">
        <f>详细!B60</f>
        <v>高手组</v>
      </c>
      <c r="C60" s="16">
        <f>(详细!D60+详细!X60)/(详细!W60+详细!C60)</f>
        <v>0.5</v>
      </c>
      <c r="D60" s="17">
        <f>(详细!D60/详细!C60)</f>
        <v>0.66666666666666663</v>
      </c>
      <c r="E60" s="18">
        <f>(详细!S60+详细!Z60)/(详细!R60+详细!Y60)</f>
        <v>0.53333333333333333</v>
      </c>
      <c r="F60" s="19">
        <f>(详细!S60/详细!R60)</f>
        <v>0.625</v>
      </c>
      <c r="G60" s="63">
        <f>详细!V60</f>
        <v>1</v>
      </c>
    </row>
    <row r="61" spans="1:7" x14ac:dyDescent="0.3">
      <c r="A61" s="77" t="str">
        <f>详细!A61</f>
        <v>CCZD-SovietBall</v>
      </c>
      <c r="B61" s="22" t="str">
        <f>详细!B61</f>
        <v>高手组</v>
      </c>
      <c r="C61" s="16">
        <f>(详细!D61+详细!X61)/(详细!W61+详细!C61)</f>
        <v>0.75</v>
      </c>
      <c r="D61" s="17">
        <f>(详细!D61/详细!C61)</f>
        <v>0.5</v>
      </c>
      <c r="E61" s="18">
        <f>(详细!S61+详细!Z61)/(详细!R61+详细!Y61)</f>
        <v>0.68965517241379315</v>
      </c>
      <c r="F61" s="19">
        <f>(详细!S61/详细!R61)</f>
        <v>0.5714285714285714</v>
      </c>
      <c r="G61" s="63">
        <f>详细!V61</f>
        <v>1</v>
      </c>
    </row>
    <row r="62" spans="1:7" x14ac:dyDescent="0.3">
      <c r="A62" s="77" t="str">
        <f>详细!A62</f>
        <v>SFT-1212</v>
      </c>
      <c r="B62" s="22" t="str">
        <f>详细!B62</f>
        <v>高手组</v>
      </c>
      <c r="C62" s="16">
        <f>(详细!D62+详细!X62)/(详细!W62+详细!C62)</f>
        <v>0.31578947368421051</v>
      </c>
      <c r="D62" s="17">
        <f>(详细!D62/详细!C62)</f>
        <v>0.66666666666666663</v>
      </c>
      <c r="E62" s="18">
        <f>(详细!S62+详细!Z62)/(详细!R62+详细!Y62)</f>
        <v>0.4</v>
      </c>
      <c r="F62" s="19">
        <f>(详细!S62/详细!R62)</f>
        <v>0.5714285714285714</v>
      </c>
      <c r="G62" s="63">
        <f>详细!V62</f>
        <v>1</v>
      </c>
    </row>
    <row r="63" spans="1:7" x14ac:dyDescent="0.3">
      <c r="A63" s="77" t="str">
        <f>详细!A63</f>
        <v>SFT-行星之上</v>
      </c>
      <c r="B63" s="22" t="str">
        <f>详细!B63</f>
        <v>高手组</v>
      </c>
      <c r="C63" s="16">
        <f>(详细!D63+详细!X63)/(详细!W63+详细!C63)</f>
        <v>0.66666666666666663</v>
      </c>
      <c r="D63" s="17">
        <f>(详细!D63/详细!C63)</f>
        <v>0.66666666666666663</v>
      </c>
      <c r="E63" s="18">
        <f>(详细!S63+详细!Z63)/(详细!R63+详细!Y63)</f>
        <v>0.60869565217391308</v>
      </c>
      <c r="F63" s="19">
        <f>(详细!S63/详细!R63)</f>
        <v>0.5714285714285714</v>
      </c>
      <c r="G63" s="63">
        <f>详细!V63</f>
        <v>1</v>
      </c>
    </row>
    <row r="64" spans="1:7" x14ac:dyDescent="0.3">
      <c r="A64" s="77" t="str">
        <f>详细!A64</f>
        <v>SFT-EU</v>
      </c>
      <c r="B64" s="22" t="str">
        <f>详细!B64</f>
        <v>高手组</v>
      </c>
      <c r="C64" s="16">
        <f>(详细!D64+详细!X64)/(详细!W64+详细!C64)</f>
        <v>0.6</v>
      </c>
      <c r="D64" s="17">
        <f>(详细!D64/详细!C64)</f>
        <v>0.6</v>
      </c>
      <c r="E64" s="18">
        <f>(详细!S64+详细!Z64)/(详细!R64+详细!Y64)</f>
        <v>0.53846153846153844</v>
      </c>
      <c r="F64" s="19">
        <f>(详细!S64/详细!R64)</f>
        <v>0.53846153846153844</v>
      </c>
      <c r="G64" s="63">
        <f>详细!V64</f>
        <v>1</v>
      </c>
    </row>
    <row r="65" spans="1:7" x14ac:dyDescent="0.3">
      <c r="A65" s="77" t="str">
        <f>详细!A65</f>
        <v>XYZD-北城</v>
      </c>
      <c r="B65" s="22" t="str">
        <f>详细!B65</f>
        <v>高手组</v>
      </c>
      <c r="C65" s="16">
        <f>(详细!D65+详细!X65)/(详细!W65+详细!C65)</f>
        <v>0.38095238095238093</v>
      </c>
      <c r="D65" s="17">
        <f>(详细!D65/详细!C65)</f>
        <v>0.5</v>
      </c>
      <c r="E65" s="18">
        <f>(详细!S65+详细!Z65)/(详细!R65+详细!Y65)</f>
        <v>0.42857142857142855</v>
      </c>
      <c r="F65" s="19">
        <f>(详细!S65/详细!R65)</f>
        <v>0.46666666666666667</v>
      </c>
      <c r="G65" s="63">
        <f>详细!V65</f>
        <v>0.66666666666666663</v>
      </c>
    </row>
    <row r="66" spans="1:7" x14ac:dyDescent="0.3">
      <c r="A66" s="77" t="str">
        <f>详细!A66</f>
        <v>YZZD-g63</v>
      </c>
      <c r="B66" s="22" t="str">
        <f>详细!B66</f>
        <v>高手组</v>
      </c>
      <c r="C66" s="16">
        <f>(详细!D66+详细!X66)/(详细!W66+详细!C66)</f>
        <v>0.33333333333333331</v>
      </c>
      <c r="D66" s="17">
        <f>(详细!D66/详细!C66)</f>
        <v>0.33333333333333331</v>
      </c>
      <c r="E66" s="18">
        <f>(详细!S66+详细!Z66)/(详细!R66+详细!Y66)</f>
        <v>0.44444444444444442</v>
      </c>
      <c r="F66" s="19">
        <f>(详细!S66/详细!R66)</f>
        <v>0.44444444444444442</v>
      </c>
      <c r="G66" s="63">
        <f>详细!V66</f>
        <v>0.33333333333333331</v>
      </c>
    </row>
    <row r="67" spans="1:7" x14ac:dyDescent="0.3">
      <c r="A67" s="77" t="str">
        <f>详细!A67</f>
        <v>SFT-the poor</v>
      </c>
      <c r="B67" s="22" t="str">
        <f>详细!B67</f>
        <v>高手组</v>
      </c>
      <c r="C67" s="16">
        <f>(详细!D67+详细!X67)/(详细!W67+详细!C67)</f>
        <v>0.44444444444444442</v>
      </c>
      <c r="D67" s="17">
        <f>(详细!D67/详细!C67)</f>
        <v>0.4</v>
      </c>
      <c r="E67" s="18">
        <f>(详细!S67+详细!Z67)/(详细!R67+详细!Y67)</f>
        <v>0.45454545454545453</v>
      </c>
      <c r="F67" s="19">
        <f>(详细!S67/详细!R67)</f>
        <v>0.41666666666666669</v>
      </c>
      <c r="G67" s="63">
        <f>详细!V67</f>
        <v>0.83333333333333337</v>
      </c>
    </row>
    <row r="68" spans="1:7" x14ac:dyDescent="0.3">
      <c r="A68" s="77" t="str">
        <f>详细!A68</f>
        <v>CCZD-TOP</v>
      </c>
      <c r="B68" s="22" t="str">
        <f>详细!B68</f>
        <v>高手组</v>
      </c>
      <c r="C68" s="16">
        <f>(详细!D68+详细!X68)/(详细!W68+详细!C68)</f>
        <v>0.4</v>
      </c>
      <c r="D68" s="17">
        <f>(详细!D68/详细!C68)</f>
        <v>0.33333333333333331</v>
      </c>
      <c r="E68" s="18">
        <f>(详细!S68+详细!Z68)/(详细!R68+详细!Y68)</f>
        <v>0.41025641025641024</v>
      </c>
      <c r="F68" s="19">
        <f>(详细!S68/详细!R68)</f>
        <v>0.375</v>
      </c>
      <c r="G68" s="63">
        <f>详细!V68</f>
        <v>1</v>
      </c>
    </row>
    <row r="69" spans="1:7" x14ac:dyDescent="0.3">
      <c r="A69" s="77" t="str">
        <f>详细!A69</f>
        <v>SFT-itsuka</v>
      </c>
      <c r="B69" s="22" t="str">
        <f>详细!B69</f>
        <v>高手组</v>
      </c>
      <c r="C69" s="16">
        <f>(详细!D69+详细!X69)/(详细!W69+详细!C69)</f>
        <v>0.35714285714285715</v>
      </c>
      <c r="D69" s="17">
        <f>(详细!D69/详细!C69)</f>
        <v>0.33333333333333331</v>
      </c>
      <c r="E69" s="18">
        <f>(详细!S69+详细!Z69)/(详细!R69+详细!Y69)</f>
        <v>0.35294117647058826</v>
      </c>
      <c r="F69" s="19">
        <f>(详细!S69/详细!R69)</f>
        <v>0.375</v>
      </c>
      <c r="G69" s="63">
        <f>详细!V69</f>
        <v>1</v>
      </c>
    </row>
    <row r="70" spans="1:7" x14ac:dyDescent="0.3">
      <c r="A70" s="77" t="str">
        <f>详细!A70</f>
        <v>JMZD-锐</v>
      </c>
      <c r="B70" s="22" t="str">
        <f>详细!B70</f>
        <v>高手组</v>
      </c>
      <c r="C70" s="16">
        <f>(详细!D70+详细!X70)/(详细!W70+详细!C70)</f>
        <v>0.375</v>
      </c>
      <c r="D70" s="17">
        <f>(详细!D70/详细!C70)</f>
        <v>0</v>
      </c>
      <c r="E70" s="18">
        <f>(详细!S70+详细!Z70)/(详细!R70+详细!Y70)</f>
        <v>0.45454545454545453</v>
      </c>
      <c r="F70" s="19">
        <f>(详细!S70/详细!R70)</f>
        <v>0.33333333333333331</v>
      </c>
      <c r="G70" s="63">
        <f>详细!V70</f>
        <v>1</v>
      </c>
    </row>
    <row r="71" spans="1:7" x14ac:dyDescent="0.3">
      <c r="A71" s="77" t="str">
        <f>详细!A71</f>
        <v>SFT-泓桑</v>
      </c>
      <c r="B71" s="22" t="str">
        <f>详细!B71</f>
        <v>高手组</v>
      </c>
      <c r="C71" s="16">
        <f>(详细!D71+详细!X71)/(详细!W71+详细!C71)</f>
        <v>0.16666666666666666</v>
      </c>
      <c r="D71" s="17">
        <f>(详细!D71/详细!C71)</f>
        <v>0.16666666666666666</v>
      </c>
      <c r="E71" s="18">
        <f>(详细!S71+详细!Z71)/(详细!R71+详细!Y71)</f>
        <v>0.25</v>
      </c>
      <c r="F71" s="19">
        <f>(详细!S71/详细!R71)</f>
        <v>0.25</v>
      </c>
      <c r="G71" s="63">
        <f>详细!V71</f>
        <v>0.875</v>
      </c>
    </row>
    <row r="72" spans="1:7" x14ac:dyDescent="0.3">
      <c r="A72" s="77" t="str">
        <f>详细!A72</f>
        <v>书写</v>
      </c>
      <c r="B72" s="22" t="str">
        <f>详细!B72</f>
        <v>高手组</v>
      </c>
      <c r="C72" s="16">
        <f>(详细!D72+详细!X72)/(详细!W72+详细!C72)</f>
        <v>0</v>
      </c>
      <c r="D72" s="17">
        <f>(详细!D72/详细!C72)</f>
        <v>0</v>
      </c>
      <c r="E72" s="18">
        <f>(详细!S72+详细!Z72)/(详细!R72+详细!Y72)</f>
        <v>0.25</v>
      </c>
      <c r="F72" s="19">
        <f>(详细!S72/详细!R72)</f>
        <v>0.25</v>
      </c>
      <c r="G72" s="63">
        <f>详细!V72</f>
        <v>1</v>
      </c>
    </row>
    <row r="73" spans="1:7" x14ac:dyDescent="0.3">
      <c r="A73" s="77" t="str">
        <f>详细!A73</f>
        <v>SFT-小鳄鱼</v>
      </c>
      <c r="B73" s="22" t="str">
        <f>详细!B73</f>
        <v>高手组</v>
      </c>
      <c r="C73" s="16">
        <f>(详细!D73+详细!X73)/(详细!W73+详细!C73)</f>
        <v>0</v>
      </c>
      <c r="D73" s="17">
        <f>(详细!D73/详细!C73)</f>
        <v>0</v>
      </c>
      <c r="E73" s="18">
        <f>(详细!S73+详细!Z73)/(详细!R73+详细!Y73)</f>
        <v>0</v>
      </c>
      <c r="F73" s="19">
        <f>(详细!S73/详细!R73)</f>
        <v>0</v>
      </c>
      <c r="G73" s="63">
        <f>详细!V73</f>
        <v>0.7142857142857143</v>
      </c>
    </row>
    <row r="74" spans="1:7" x14ac:dyDescent="0.3">
      <c r="C74" s="52"/>
      <c r="D74" s="53"/>
      <c r="E74" s="54"/>
      <c r="F74" s="55"/>
      <c r="G74" s="56"/>
    </row>
  </sheetData>
  <autoFilter ref="A1:G73" xr:uid="{460927EC-AF93-461F-8F9B-700A54CA08F0}"/>
  <mergeCells count="26">
    <mergeCell ref="J21:J23"/>
    <mergeCell ref="K21:K23"/>
    <mergeCell ref="J24:J26"/>
    <mergeCell ref="K24:K26"/>
    <mergeCell ref="I10:I12"/>
    <mergeCell ref="K10:P10"/>
    <mergeCell ref="K11:P11"/>
    <mergeCell ref="K12:P12"/>
    <mergeCell ref="I14:I15"/>
    <mergeCell ref="K14:P14"/>
    <mergeCell ref="K15:P15"/>
    <mergeCell ref="L18:L20"/>
    <mergeCell ref="L21:L23"/>
    <mergeCell ref="L24:L26"/>
    <mergeCell ref="I18:I26"/>
    <mergeCell ref="J18:J20"/>
    <mergeCell ref="K18:K20"/>
    <mergeCell ref="L6:P6"/>
    <mergeCell ref="L7:P7"/>
    <mergeCell ref="L8:P8"/>
    <mergeCell ref="I5:I8"/>
    <mergeCell ref="I1:I3"/>
    <mergeCell ref="K1:P1"/>
    <mergeCell ref="K2:P2"/>
    <mergeCell ref="K3:P3"/>
    <mergeCell ref="L5:P5"/>
  </mergeCells>
  <phoneticPr fontId="3" type="noConversion"/>
  <hyperlinks>
    <hyperlink ref="K12" r:id="rId1" xr:uid="{8AC761B0-CCDF-4B82-B2DF-978279735B18}"/>
    <hyperlink ref="K11" r:id="rId2" xr:uid="{1768FEF1-EB32-40A5-8CE8-A47A13984CD6}"/>
    <hyperlink ref="K10" r:id="rId3" xr:uid="{724B4C53-04D9-42D9-A778-FC170BC82857}"/>
    <hyperlink ref="L6" r:id="rId4" xr:uid="{C8EF417A-EDA0-48AB-AA4F-956ABA4FEE62}"/>
    <hyperlink ref="L7" r:id="rId5" xr:uid="{3EC6435D-1B2D-4131-BCEB-8D7031EE8724}"/>
    <hyperlink ref="L8" r:id="rId6" xr:uid="{B6AAC123-4273-4E56-B38F-5598FD99129E}"/>
    <hyperlink ref="K1" r:id="rId7" xr:uid="{BD3B2DED-AB41-4CC2-A789-76E943716A31}"/>
    <hyperlink ref="K2" r:id="rId8" xr:uid="{D824AAD1-22C7-4633-8D45-DF1B22D6E200}"/>
    <hyperlink ref="K15" r:id="rId9" xr:uid="{AC301850-DF1E-4F58-B24C-2A64C418DE4B}"/>
    <hyperlink ref="K14" r:id="rId10" xr:uid="{9A703D03-CD23-47BE-92D4-432C65DFB9F2}"/>
    <hyperlink ref="K3" r:id="rId11" xr:uid="{DA7022F5-6FC4-4261-848E-4DCA48D92BE3}"/>
  </hyperlinks>
  <pageMargins left="0.7" right="0.7" top="0.75" bottom="0.75" header="0.3" footer="0.3"/>
  <pageSetup paperSize="9" orientation="portrait" horizontalDpi="300" verticalDpi="300" r:id="rId12"/>
  <drawing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C512D-315F-45CD-8EA8-3A13EF8F11E2}">
  <dimension ref="A1:Z74"/>
  <sheetViews>
    <sheetView tabSelected="1" topLeftCell="A40" workbookViewId="0">
      <selection activeCell="A54" sqref="A54:XFD54"/>
    </sheetView>
  </sheetViews>
  <sheetFormatPr defaultRowHeight="13.8" x14ac:dyDescent="0.25"/>
  <cols>
    <col min="1" max="1" width="18.44140625" style="73" customWidth="1"/>
    <col min="2" max="2" width="11.33203125" style="26" customWidth="1"/>
    <col min="3" max="4" width="9" style="26" customWidth="1"/>
    <col min="5" max="22" width="8.88671875" style="26"/>
    <col min="23" max="26" width="17.109375" style="26" customWidth="1"/>
    <col min="27" max="16384" width="8.88671875" style="26"/>
  </cols>
  <sheetData>
    <row r="1" spans="1:26" customFormat="1" ht="19.2" thickTop="1" x14ac:dyDescent="0.25">
      <c r="A1" s="71" t="s">
        <v>0</v>
      </c>
      <c r="B1" s="23" t="s">
        <v>1</v>
      </c>
      <c r="C1" s="32" t="s">
        <v>7</v>
      </c>
      <c r="D1" s="31" t="s">
        <v>8</v>
      </c>
      <c r="E1" s="24" t="s">
        <v>9</v>
      </c>
      <c r="F1" s="32" t="s">
        <v>10</v>
      </c>
      <c r="G1" s="41" t="s">
        <v>11</v>
      </c>
      <c r="H1" s="42" t="s">
        <v>12</v>
      </c>
      <c r="I1" s="41" t="s">
        <v>11</v>
      </c>
      <c r="J1" s="42" t="s">
        <v>13</v>
      </c>
      <c r="K1" s="41" t="s">
        <v>11</v>
      </c>
      <c r="L1" s="42" t="s">
        <v>14</v>
      </c>
      <c r="M1" s="41" t="s">
        <v>11</v>
      </c>
      <c r="N1" s="42" t="s">
        <v>15</v>
      </c>
      <c r="O1" s="41" t="s">
        <v>11</v>
      </c>
      <c r="P1" s="42" t="s">
        <v>16</v>
      </c>
      <c r="Q1" s="43" t="s">
        <v>11</v>
      </c>
      <c r="R1" s="32" t="s">
        <v>17</v>
      </c>
      <c r="S1" s="31" t="s">
        <v>11</v>
      </c>
      <c r="T1" s="10" t="s">
        <v>18</v>
      </c>
      <c r="U1" s="32" t="s">
        <v>19</v>
      </c>
      <c r="V1" s="25" t="s">
        <v>20</v>
      </c>
      <c r="W1" s="33" t="s">
        <v>21</v>
      </c>
      <c r="X1" s="34" t="s">
        <v>22</v>
      </c>
      <c r="Y1" s="34" t="s">
        <v>23</v>
      </c>
      <c r="Z1" s="35" t="s">
        <v>24</v>
      </c>
    </row>
    <row r="2" spans="1:26" ht="16.2" x14ac:dyDescent="0.25">
      <c r="A2" s="70" t="s">
        <v>46</v>
      </c>
      <c r="B2" s="64" t="s">
        <v>40</v>
      </c>
      <c r="C2" s="11">
        <f t="shared" ref="C2:C31" si="0">SUM(IF(F2=0,0,1),IF(H2=0,0,1),IF(J2=0,0,1),IF(L2=0,0,1),IF(N2=0,0,1),IF(P2=0,0,1))</f>
        <v>2</v>
      </c>
      <c r="D2" s="6">
        <f t="shared" ref="D2:D31" si="1">SUM(IF(G2=F2,1,0)+IF(G2*F2=2,0.5,0)+IF(G2*F2=6,1,0)+IF(F2=0,0,0)+IF(I2=H2,1,0)+IF(I2*H2=2,0.5,0)+IF(I2*H2=6,1,0)+IF(H2=0,0,0)+IF(K2=J2,1,0)+IF(K2*J2=2,0.5,0)+IF(K2*J2=6,1,0)+IF(J2=0,0,0)+IF(M2=L2,1,0)+IF(M2*L2=2,0.5,0)+IF(M2*L2=6,1,0)+IF(L2=0,0,0)+IF(O2=N2,1,0)+IF(O2*N2=2,0.5,0)+IF(O2*N2=6,1,0)+IF(N2=0,0,0)+IF(Q2=P2,1,0)+IF(Q2*P2=2,0.5,0)+IF(Q2*P2=6,1,0)+IF(P2=0,0,0))-SUM(IF(F2=0,1,0),IF(H2=0,1,0),IF(J2=0,1,0),IF(L2=0,1,0),IF(N2=0,1,0),IF(P2=0,1,0))</f>
        <v>2</v>
      </c>
      <c r="E2" s="14">
        <f t="shared" ref="E2:E31" si="2">D2/C2</f>
        <v>1</v>
      </c>
      <c r="F2" s="3">
        <v>0</v>
      </c>
      <c r="G2" s="9">
        <v>0</v>
      </c>
      <c r="H2" s="8">
        <v>0</v>
      </c>
      <c r="I2" s="9">
        <v>0</v>
      </c>
      <c r="J2" s="8">
        <v>0</v>
      </c>
      <c r="K2" s="9">
        <v>0</v>
      </c>
      <c r="L2" s="8">
        <v>0</v>
      </c>
      <c r="M2" s="9">
        <v>0</v>
      </c>
      <c r="N2" s="8">
        <v>2</v>
      </c>
      <c r="O2" s="9">
        <v>2</v>
      </c>
      <c r="P2" s="8">
        <v>2</v>
      </c>
      <c r="Q2" s="37">
        <v>2</v>
      </c>
      <c r="R2" s="11">
        <f t="shared" ref="R2:R31" si="3">F2+H2+J2+L2+N2+P2</f>
        <v>4</v>
      </c>
      <c r="S2" s="6">
        <f t="shared" ref="S2:S31" si="4">G2+I2+K2+M2+O2+Q2</f>
        <v>4</v>
      </c>
      <c r="T2" s="12">
        <f t="shared" ref="T2:T31" si="5">S2/R2</f>
        <v>1</v>
      </c>
      <c r="U2" s="3">
        <v>0</v>
      </c>
      <c r="V2" s="27">
        <f t="shared" ref="V2:V31" si="6">U2/R2</f>
        <v>0</v>
      </c>
      <c r="W2" s="3">
        <v>0</v>
      </c>
      <c r="X2" s="49">
        <v>0</v>
      </c>
      <c r="Y2" s="49">
        <v>0</v>
      </c>
      <c r="Z2" s="50">
        <v>0</v>
      </c>
    </row>
    <row r="3" spans="1:26" ht="16.2" x14ac:dyDescent="0.25">
      <c r="A3" s="70" t="s">
        <v>75</v>
      </c>
      <c r="B3" s="64" t="s">
        <v>40</v>
      </c>
      <c r="C3" s="11">
        <f t="shared" si="0"/>
        <v>6</v>
      </c>
      <c r="D3" s="6">
        <f t="shared" si="1"/>
        <v>5.5</v>
      </c>
      <c r="E3" s="14">
        <f t="shared" si="2"/>
        <v>0.91666666666666663</v>
      </c>
      <c r="F3" s="3">
        <v>3</v>
      </c>
      <c r="G3" s="9">
        <v>3</v>
      </c>
      <c r="H3" s="8">
        <v>3</v>
      </c>
      <c r="I3" s="9">
        <v>3</v>
      </c>
      <c r="J3" s="8">
        <v>2</v>
      </c>
      <c r="K3" s="9">
        <v>2</v>
      </c>
      <c r="L3" s="8">
        <v>3</v>
      </c>
      <c r="M3" s="9">
        <v>3</v>
      </c>
      <c r="N3" s="8">
        <v>2</v>
      </c>
      <c r="O3" s="9">
        <v>1</v>
      </c>
      <c r="P3" s="8">
        <v>2</v>
      </c>
      <c r="Q3" s="37">
        <v>2</v>
      </c>
      <c r="R3" s="11">
        <f t="shared" si="3"/>
        <v>15</v>
      </c>
      <c r="S3" s="6">
        <f t="shared" si="4"/>
        <v>14</v>
      </c>
      <c r="T3" s="12">
        <f t="shared" si="5"/>
        <v>0.93333333333333335</v>
      </c>
      <c r="U3" s="3">
        <v>11</v>
      </c>
      <c r="V3" s="27">
        <f t="shared" si="6"/>
        <v>0.73333333333333328</v>
      </c>
      <c r="W3" s="3">
        <v>0</v>
      </c>
      <c r="X3" s="36">
        <v>0</v>
      </c>
      <c r="Y3" s="36">
        <v>0</v>
      </c>
      <c r="Z3" s="37">
        <v>0</v>
      </c>
    </row>
    <row r="4" spans="1:26" ht="16.2" x14ac:dyDescent="0.25">
      <c r="A4" s="70" t="s">
        <v>57</v>
      </c>
      <c r="B4" s="64" t="s">
        <v>40</v>
      </c>
      <c r="C4" s="11">
        <f t="shared" si="0"/>
        <v>3</v>
      </c>
      <c r="D4" s="6">
        <f t="shared" si="1"/>
        <v>3</v>
      </c>
      <c r="E4" s="14">
        <f t="shared" si="2"/>
        <v>1</v>
      </c>
      <c r="F4" s="3">
        <v>3</v>
      </c>
      <c r="G4" s="9">
        <v>3</v>
      </c>
      <c r="H4" s="8">
        <v>3</v>
      </c>
      <c r="I4" s="9">
        <v>2</v>
      </c>
      <c r="J4" s="8">
        <v>2</v>
      </c>
      <c r="K4" s="9">
        <v>2</v>
      </c>
      <c r="L4" s="8">
        <v>0</v>
      </c>
      <c r="M4" s="9">
        <v>0</v>
      </c>
      <c r="N4" s="8">
        <v>0</v>
      </c>
      <c r="O4" s="9">
        <v>0</v>
      </c>
      <c r="P4" s="8">
        <v>0</v>
      </c>
      <c r="Q4" s="37">
        <v>0</v>
      </c>
      <c r="R4" s="11">
        <f t="shared" si="3"/>
        <v>8</v>
      </c>
      <c r="S4" s="6">
        <f t="shared" si="4"/>
        <v>7</v>
      </c>
      <c r="T4" s="12">
        <f t="shared" si="5"/>
        <v>0.875</v>
      </c>
      <c r="U4" s="3">
        <v>7</v>
      </c>
      <c r="V4" s="27">
        <f t="shared" si="6"/>
        <v>0.875</v>
      </c>
      <c r="W4" s="3">
        <v>0</v>
      </c>
      <c r="X4" s="68">
        <v>0</v>
      </c>
      <c r="Y4" s="68">
        <v>0</v>
      </c>
      <c r="Z4" s="69">
        <v>0</v>
      </c>
    </row>
    <row r="5" spans="1:26" ht="16.2" x14ac:dyDescent="0.25">
      <c r="A5" s="70" t="s">
        <v>60</v>
      </c>
      <c r="B5" s="64" t="s">
        <v>40</v>
      </c>
      <c r="C5" s="11">
        <f t="shared" si="0"/>
        <v>3</v>
      </c>
      <c r="D5" s="6">
        <f t="shared" si="1"/>
        <v>2.5</v>
      </c>
      <c r="E5" s="14">
        <f t="shared" si="2"/>
        <v>0.83333333333333337</v>
      </c>
      <c r="F5" s="3">
        <v>0</v>
      </c>
      <c r="G5" s="9">
        <v>0</v>
      </c>
      <c r="H5" s="8">
        <v>0</v>
      </c>
      <c r="I5" s="9">
        <v>0</v>
      </c>
      <c r="J5" s="8">
        <v>0</v>
      </c>
      <c r="K5" s="9">
        <v>0</v>
      </c>
      <c r="L5" s="8">
        <v>2</v>
      </c>
      <c r="M5" s="9">
        <v>2</v>
      </c>
      <c r="N5" s="8">
        <v>2</v>
      </c>
      <c r="O5" s="9">
        <v>1</v>
      </c>
      <c r="P5" s="8">
        <v>2</v>
      </c>
      <c r="Q5" s="37">
        <v>2</v>
      </c>
      <c r="R5" s="11">
        <f t="shared" si="3"/>
        <v>6</v>
      </c>
      <c r="S5" s="6">
        <f t="shared" si="4"/>
        <v>5</v>
      </c>
      <c r="T5" s="12">
        <f t="shared" si="5"/>
        <v>0.83333333333333337</v>
      </c>
      <c r="U5" s="3">
        <v>3</v>
      </c>
      <c r="V5" s="27">
        <f t="shared" si="6"/>
        <v>0.5</v>
      </c>
      <c r="W5" s="3">
        <v>6</v>
      </c>
      <c r="X5" s="68">
        <v>5</v>
      </c>
      <c r="Y5" s="68">
        <v>18</v>
      </c>
      <c r="Z5" s="69">
        <v>11</v>
      </c>
    </row>
    <row r="6" spans="1:26" ht="16.2" x14ac:dyDescent="0.25">
      <c r="A6" s="70" t="s">
        <v>51</v>
      </c>
      <c r="B6" s="64" t="s">
        <v>40</v>
      </c>
      <c r="C6" s="11">
        <f t="shared" si="0"/>
        <v>2</v>
      </c>
      <c r="D6" s="6">
        <f t="shared" si="1"/>
        <v>2</v>
      </c>
      <c r="E6" s="14">
        <f t="shared" si="2"/>
        <v>1</v>
      </c>
      <c r="F6" s="3">
        <v>3</v>
      </c>
      <c r="G6" s="9">
        <v>2</v>
      </c>
      <c r="H6" s="8">
        <v>2</v>
      </c>
      <c r="I6" s="9">
        <v>2</v>
      </c>
      <c r="J6" s="8">
        <v>0</v>
      </c>
      <c r="K6" s="9">
        <v>0</v>
      </c>
      <c r="L6" s="8">
        <v>0</v>
      </c>
      <c r="M6" s="9">
        <v>0</v>
      </c>
      <c r="N6" s="8">
        <v>0</v>
      </c>
      <c r="O6" s="9">
        <v>0</v>
      </c>
      <c r="P6" s="8">
        <v>0</v>
      </c>
      <c r="Q6" s="37">
        <v>0</v>
      </c>
      <c r="R6" s="11">
        <f t="shared" si="3"/>
        <v>5</v>
      </c>
      <c r="S6" s="6">
        <f t="shared" si="4"/>
        <v>4</v>
      </c>
      <c r="T6" s="12">
        <f t="shared" si="5"/>
        <v>0.8</v>
      </c>
      <c r="U6" s="3">
        <v>5</v>
      </c>
      <c r="V6" s="27">
        <f t="shared" si="6"/>
        <v>1</v>
      </c>
      <c r="W6" s="3">
        <v>2</v>
      </c>
      <c r="X6" s="68">
        <v>1</v>
      </c>
      <c r="Y6" s="68">
        <v>5</v>
      </c>
      <c r="Z6" s="69">
        <v>2</v>
      </c>
    </row>
    <row r="7" spans="1:26" ht="16.2" x14ac:dyDescent="0.25">
      <c r="A7" s="67" t="s">
        <v>41</v>
      </c>
      <c r="B7" s="64" t="s">
        <v>40</v>
      </c>
      <c r="C7" s="11">
        <f t="shared" si="0"/>
        <v>6</v>
      </c>
      <c r="D7" s="6">
        <f t="shared" si="1"/>
        <v>5</v>
      </c>
      <c r="E7" s="14">
        <f t="shared" si="2"/>
        <v>0.83333333333333337</v>
      </c>
      <c r="F7" s="3">
        <v>2</v>
      </c>
      <c r="G7" s="9">
        <v>2</v>
      </c>
      <c r="H7" s="8">
        <v>2</v>
      </c>
      <c r="I7" s="9">
        <v>2</v>
      </c>
      <c r="J7" s="8">
        <v>2</v>
      </c>
      <c r="K7" s="9">
        <v>0</v>
      </c>
      <c r="L7" s="8">
        <v>3</v>
      </c>
      <c r="M7" s="9">
        <v>2</v>
      </c>
      <c r="N7" s="8">
        <v>2</v>
      </c>
      <c r="O7" s="9">
        <v>2</v>
      </c>
      <c r="P7" s="8">
        <v>2</v>
      </c>
      <c r="Q7" s="37">
        <v>2</v>
      </c>
      <c r="R7" s="11">
        <f t="shared" si="3"/>
        <v>13</v>
      </c>
      <c r="S7" s="6">
        <f t="shared" si="4"/>
        <v>10</v>
      </c>
      <c r="T7" s="12">
        <f t="shared" si="5"/>
        <v>0.76923076923076927</v>
      </c>
      <c r="U7" s="3">
        <v>12</v>
      </c>
      <c r="V7" s="27">
        <f t="shared" si="6"/>
        <v>0.92307692307692313</v>
      </c>
      <c r="W7" s="3">
        <v>12</v>
      </c>
      <c r="X7" s="68">
        <v>2</v>
      </c>
      <c r="Y7" s="68">
        <v>27</v>
      </c>
      <c r="Z7" s="69">
        <v>6</v>
      </c>
    </row>
    <row r="8" spans="1:26" ht="16.2" x14ac:dyDescent="0.25">
      <c r="A8" s="70" t="s">
        <v>48</v>
      </c>
      <c r="B8" s="64" t="s">
        <v>40</v>
      </c>
      <c r="C8" s="11">
        <f t="shared" si="0"/>
        <v>5</v>
      </c>
      <c r="D8" s="6">
        <f t="shared" si="1"/>
        <v>4</v>
      </c>
      <c r="E8" s="14">
        <f t="shared" si="2"/>
        <v>0.8</v>
      </c>
      <c r="F8" s="3">
        <v>3</v>
      </c>
      <c r="G8" s="9">
        <v>1</v>
      </c>
      <c r="H8" s="8">
        <v>2</v>
      </c>
      <c r="I8" s="9">
        <v>2</v>
      </c>
      <c r="J8" s="8">
        <v>3</v>
      </c>
      <c r="K8" s="9">
        <v>3</v>
      </c>
      <c r="L8" s="8">
        <v>0</v>
      </c>
      <c r="M8" s="9">
        <v>0</v>
      </c>
      <c r="N8" s="8">
        <v>3</v>
      </c>
      <c r="O8" s="9">
        <v>2</v>
      </c>
      <c r="P8" s="8">
        <v>2</v>
      </c>
      <c r="Q8" s="37">
        <v>2</v>
      </c>
      <c r="R8" s="11">
        <f t="shared" si="3"/>
        <v>13</v>
      </c>
      <c r="S8" s="6">
        <f t="shared" si="4"/>
        <v>10</v>
      </c>
      <c r="T8" s="12">
        <f t="shared" si="5"/>
        <v>0.76923076923076927</v>
      </c>
      <c r="U8" s="3">
        <v>13</v>
      </c>
      <c r="V8" s="27">
        <f t="shared" si="6"/>
        <v>1</v>
      </c>
      <c r="W8" s="3">
        <v>5</v>
      </c>
      <c r="X8" s="68">
        <v>1</v>
      </c>
      <c r="Y8" s="68">
        <v>12</v>
      </c>
      <c r="Z8" s="69">
        <v>3</v>
      </c>
    </row>
    <row r="9" spans="1:26" ht="16.2" x14ac:dyDescent="0.25">
      <c r="A9" s="70" t="s">
        <v>134</v>
      </c>
      <c r="B9" s="64" t="s">
        <v>40</v>
      </c>
      <c r="C9" s="11">
        <f t="shared" si="0"/>
        <v>5</v>
      </c>
      <c r="D9" s="6">
        <f t="shared" si="1"/>
        <v>3.5</v>
      </c>
      <c r="E9" s="14">
        <f t="shared" si="2"/>
        <v>0.7</v>
      </c>
      <c r="F9" s="3">
        <v>2</v>
      </c>
      <c r="G9" s="9">
        <v>2</v>
      </c>
      <c r="H9" s="8">
        <v>2</v>
      </c>
      <c r="I9" s="9">
        <v>2</v>
      </c>
      <c r="J9" s="8">
        <v>2</v>
      </c>
      <c r="K9" s="9">
        <v>2</v>
      </c>
      <c r="L9" s="8">
        <v>0</v>
      </c>
      <c r="M9" s="9">
        <v>0</v>
      </c>
      <c r="N9" s="8">
        <v>2</v>
      </c>
      <c r="O9" s="9">
        <v>1</v>
      </c>
      <c r="P9" s="8">
        <v>2</v>
      </c>
      <c r="Q9" s="37">
        <v>0</v>
      </c>
      <c r="R9" s="11">
        <f t="shared" si="3"/>
        <v>10</v>
      </c>
      <c r="S9" s="6">
        <f t="shared" si="4"/>
        <v>7</v>
      </c>
      <c r="T9" s="12">
        <f t="shared" si="5"/>
        <v>0.7</v>
      </c>
      <c r="U9" s="3">
        <v>10</v>
      </c>
      <c r="V9" s="27">
        <f t="shared" si="6"/>
        <v>1</v>
      </c>
      <c r="W9" s="3">
        <v>0</v>
      </c>
      <c r="X9" s="68">
        <v>0</v>
      </c>
      <c r="Y9" s="68">
        <v>0</v>
      </c>
      <c r="Z9" s="69">
        <v>0</v>
      </c>
    </row>
    <row r="10" spans="1:26" ht="16.2" x14ac:dyDescent="0.25">
      <c r="A10" s="70" t="s">
        <v>43</v>
      </c>
      <c r="B10" s="64" t="s">
        <v>40</v>
      </c>
      <c r="C10" s="11">
        <f t="shared" si="0"/>
        <v>3</v>
      </c>
      <c r="D10" s="6">
        <f t="shared" si="1"/>
        <v>2</v>
      </c>
      <c r="E10" s="14">
        <f t="shared" si="2"/>
        <v>0.66666666666666663</v>
      </c>
      <c r="F10" s="3">
        <v>2</v>
      </c>
      <c r="G10" s="9">
        <v>2</v>
      </c>
      <c r="H10" s="8">
        <v>2</v>
      </c>
      <c r="I10" s="9">
        <v>0</v>
      </c>
      <c r="J10" s="8">
        <v>2</v>
      </c>
      <c r="K10" s="9">
        <v>2</v>
      </c>
      <c r="L10" s="8">
        <v>0</v>
      </c>
      <c r="M10" s="9">
        <v>0</v>
      </c>
      <c r="N10" s="8">
        <v>0</v>
      </c>
      <c r="O10" s="9">
        <v>0</v>
      </c>
      <c r="P10" s="8">
        <v>0</v>
      </c>
      <c r="Q10" s="37">
        <v>0</v>
      </c>
      <c r="R10" s="11">
        <f t="shared" si="3"/>
        <v>6</v>
      </c>
      <c r="S10" s="6">
        <f t="shared" si="4"/>
        <v>4</v>
      </c>
      <c r="T10" s="12">
        <f t="shared" si="5"/>
        <v>0.66666666666666663</v>
      </c>
      <c r="U10" s="3">
        <v>3</v>
      </c>
      <c r="V10" s="27">
        <f t="shared" si="6"/>
        <v>0.5</v>
      </c>
      <c r="W10" s="3">
        <v>0</v>
      </c>
      <c r="X10" s="68">
        <v>0</v>
      </c>
      <c r="Y10" s="68">
        <v>0</v>
      </c>
      <c r="Z10" s="69">
        <v>0</v>
      </c>
    </row>
    <row r="11" spans="1:26" ht="16.2" x14ac:dyDescent="0.25">
      <c r="A11" s="70" t="s">
        <v>62</v>
      </c>
      <c r="B11" s="64" t="s">
        <v>40</v>
      </c>
      <c r="C11" s="11">
        <f t="shared" si="0"/>
        <v>3</v>
      </c>
      <c r="D11" s="6">
        <f t="shared" si="1"/>
        <v>2</v>
      </c>
      <c r="E11" s="14">
        <f t="shared" si="2"/>
        <v>0.66666666666666663</v>
      </c>
      <c r="F11" s="3">
        <v>0</v>
      </c>
      <c r="G11" s="9">
        <v>0</v>
      </c>
      <c r="H11" s="8">
        <v>0</v>
      </c>
      <c r="I11" s="9">
        <v>0</v>
      </c>
      <c r="J11" s="8">
        <v>0</v>
      </c>
      <c r="K11" s="9">
        <v>0</v>
      </c>
      <c r="L11" s="8">
        <v>2</v>
      </c>
      <c r="M11" s="9">
        <v>2</v>
      </c>
      <c r="N11" s="8">
        <v>2</v>
      </c>
      <c r="O11" s="9">
        <v>0</v>
      </c>
      <c r="P11" s="8">
        <v>2</v>
      </c>
      <c r="Q11" s="37">
        <v>2</v>
      </c>
      <c r="R11" s="11">
        <f t="shared" si="3"/>
        <v>6</v>
      </c>
      <c r="S11" s="6">
        <f t="shared" si="4"/>
        <v>4</v>
      </c>
      <c r="T11" s="12">
        <f t="shared" si="5"/>
        <v>0.66666666666666663</v>
      </c>
      <c r="U11" s="3">
        <v>6</v>
      </c>
      <c r="V11" s="27">
        <f t="shared" si="6"/>
        <v>1</v>
      </c>
      <c r="W11" s="3">
        <v>0</v>
      </c>
      <c r="X11" s="49">
        <v>0</v>
      </c>
      <c r="Y11" s="49">
        <v>0</v>
      </c>
      <c r="Z11" s="50">
        <v>0</v>
      </c>
    </row>
    <row r="12" spans="1:26" ht="16.2" x14ac:dyDescent="0.25">
      <c r="A12" s="70" t="s">
        <v>73</v>
      </c>
      <c r="B12" s="64" t="s">
        <v>40</v>
      </c>
      <c r="C12" s="11">
        <f t="shared" si="0"/>
        <v>3</v>
      </c>
      <c r="D12" s="6">
        <f t="shared" si="1"/>
        <v>2</v>
      </c>
      <c r="E12" s="14">
        <f t="shared" si="2"/>
        <v>0.66666666666666663</v>
      </c>
      <c r="F12" s="3">
        <v>0</v>
      </c>
      <c r="G12" s="9">
        <v>0</v>
      </c>
      <c r="H12" s="8">
        <v>0</v>
      </c>
      <c r="I12" s="9">
        <v>0</v>
      </c>
      <c r="J12" s="8">
        <v>0</v>
      </c>
      <c r="K12" s="9">
        <v>0</v>
      </c>
      <c r="L12" s="8">
        <v>2</v>
      </c>
      <c r="M12" s="9">
        <v>0</v>
      </c>
      <c r="N12" s="8">
        <v>2</v>
      </c>
      <c r="O12" s="9">
        <v>2</v>
      </c>
      <c r="P12" s="8">
        <v>2</v>
      </c>
      <c r="Q12" s="37">
        <v>2</v>
      </c>
      <c r="R12" s="11">
        <f t="shared" si="3"/>
        <v>6</v>
      </c>
      <c r="S12" s="6">
        <f t="shared" si="4"/>
        <v>4</v>
      </c>
      <c r="T12" s="12">
        <f t="shared" si="5"/>
        <v>0.66666666666666663</v>
      </c>
      <c r="U12" s="3">
        <v>4</v>
      </c>
      <c r="V12" s="27">
        <f t="shared" si="6"/>
        <v>0.66666666666666663</v>
      </c>
      <c r="W12" s="3">
        <v>0</v>
      </c>
      <c r="X12" s="68">
        <v>0</v>
      </c>
      <c r="Y12" s="68">
        <v>0</v>
      </c>
      <c r="Z12" s="69">
        <v>0</v>
      </c>
    </row>
    <row r="13" spans="1:26" ht="16.2" x14ac:dyDescent="0.25">
      <c r="A13" s="70" t="s">
        <v>74</v>
      </c>
      <c r="B13" s="64" t="s">
        <v>40</v>
      </c>
      <c r="C13" s="11">
        <f t="shared" si="0"/>
        <v>2</v>
      </c>
      <c r="D13" s="6">
        <f t="shared" si="1"/>
        <v>1.5</v>
      </c>
      <c r="E13" s="14">
        <f t="shared" si="2"/>
        <v>0.75</v>
      </c>
      <c r="F13" s="3">
        <v>3</v>
      </c>
      <c r="G13" s="9">
        <v>2</v>
      </c>
      <c r="H13" s="8">
        <v>2</v>
      </c>
      <c r="I13" s="9">
        <v>1</v>
      </c>
      <c r="J13" s="8">
        <v>0</v>
      </c>
      <c r="K13" s="9">
        <v>0</v>
      </c>
      <c r="L13" s="8">
        <v>0</v>
      </c>
      <c r="M13" s="9">
        <v>0</v>
      </c>
      <c r="N13" s="8">
        <v>0</v>
      </c>
      <c r="O13" s="9">
        <v>0</v>
      </c>
      <c r="P13" s="8">
        <v>0</v>
      </c>
      <c r="Q13" s="37">
        <v>0</v>
      </c>
      <c r="R13" s="11">
        <f t="shared" si="3"/>
        <v>5</v>
      </c>
      <c r="S13" s="6">
        <f t="shared" si="4"/>
        <v>3</v>
      </c>
      <c r="T13" s="12">
        <f t="shared" si="5"/>
        <v>0.6</v>
      </c>
      <c r="U13" s="3">
        <v>3</v>
      </c>
      <c r="V13" s="27">
        <f t="shared" si="6"/>
        <v>0.6</v>
      </c>
      <c r="W13" s="3">
        <v>0</v>
      </c>
      <c r="X13" s="68">
        <v>0</v>
      </c>
      <c r="Y13" s="68">
        <v>0</v>
      </c>
      <c r="Z13" s="69">
        <v>0</v>
      </c>
    </row>
    <row r="14" spans="1:26" ht="16.2" x14ac:dyDescent="0.25">
      <c r="A14" s="70" t="s">
        <v>44</v>
      </c>
      <c r="B14" s="64" t="s">
        <v>40</v>
      </c>
      <c r="C14" s="11">
        <f t="shared" si="0"/>
        <v>5</v>
      </c>
      <c r="D14" s="6">
        <f t="shared" si="1"/>
        <v>3.5</v>
      </c>
      <c r="E14" s="14">
        <f t="shared" si="2"/>
        <v>0.7</v>
      </c>
      <c r="F14" s="3">
        <v>3</v>
      </c>
      <c r="G14" s="9">
        <v>0</v>
      </c>
      <c r="H14" s="8">
        <v>2</v>
      </c>
      <c r="I14" s="9">
        <v>2</v>
      </c>
      <c r="J14" s="8">
        <v>3</v>
      </c>
      <c r="K14" s="9">
        <v>2</v>
      </c>
      <c r="L14" s="8">
        <v>2</v>
      </c>
      <c r="M14" s="9">
        <v>2</v>
      </c>
      <c r="N14" s="8">
        <v>2</v>
      </c>
      <c r="O14" s="9">
        <v>1</v>
      </c>
      <c r="P14" s="8">
        <v>0</v>
      </c>
      <c r="Q14" s="37">
        <v>0</v>
      </c>
      <c r="R14" s="11">
        <f t="shared" si="3"/>
        <v>12</v>
      </c>
      <c r="S14" s="6">
        <f t="shared" si="4"/>
        <v>7</v>
      </c>
      <c r="T14" s="12">
        <f t="shared" si="5"/>
        <v>0.58333333333333337</v>
      </c>
      <c r="U14" s="3">
        <v>9</v>
      </c>
      <c r="V14" s="27">
        <f t="shared" si="6"/>
        <v>0.75</v>
      </c>
      <c r="W14" s="3">
        <v>0</v>
      </c>
      <c r="X14" s="49">
        <v>0</v>
      </c>
      <c r="Y14" s="49">
        <v>0</v>
      </c>
      <c r="Z14" s="50">
        <v>0</v>
      </c>
    </row>
    <row r="15" spans="1:26" ht="16.2" x14ac:dyDescent="0.25">
      <c r="A15" s="70" t="s">
        <v>45</v>
      </c>
      <c r="B15" s="64" t="s">
        <v>40</v>
      </c>
      <c r="C15" s="11">
        <f t="shared" si="0"/>
        <v>6</v>
      </c>
      <c r="D15" s="6">
        <f t="shared" si="1"/>
        <v>3</v>
      </c>
      <c r="E15" s="14">
        <f t="shared" si="2"/>
        <v>0.5</v>
      </c>
      <c r="F15" s="3">
        <v>2</v>
      </c>
      <c r="G15" s="9">
        <v>0</v>
      </c>
      <c r="H15" s="8">
        <v>3</v>
      </c>
      <c r="I15" s="9">
        <v>1</v>
      </c>
      <c r="J15" s="8">
        <v>3</v>
      </c>
      <c r="K15" s="9">
        <v>1</v>
      </c>
      <c r="L15" s="8">
        <v>2</v>
      </c>
      <c r="M15" s="9">
        <v>2</v>
      </c>
      <c r="N15" s="8">
        <v>2</v>
      </c>
      <c r="O15" s="9">
        <v>2</v>
      </c>
      <c r="P15" s="8">
        <v>2</v>
      </c>
      <c r="Q15" s="37">
        <v>2</v>
      </c>
      <c r="R15" s="11">
        <f t="shared" si="3"/>
        <v>14</v>
      </c>
      <c r="S15" s="6">
        <f t="shared" si="4"/>
        <v>8</v>
      </c>
      <c r="T15" s="12">
        <f t="shared" si="5"/>
        <v>0.5714285714285714</v>
      </c>
      <c r="U15" s="3">
        <v>8</v>
      </c>
      <c r="V15" s="27">
        <f t="shared" si="6"/>
        <v>0.5714285714285714</v>
      </c>
      <c r="W15" s="3">
        <v>0</v>
      </c>
      <c r="X15" s="49">
        <v>0</v>
      </c>
      <c r="Y15" s="49">
        <v>0</v>
      </c>
      <c r="Z15" s="50">
        <v>0</v>
      </c>
    </row>
    <row r="16" spans="1:26" ht="16.2" x14ac:dyDescent="0.25">
      <c r="A16" s="70" t="s">
        <v>54</v>
      </c>
      <c r="B16" s="64" t="s">
        <v>40</v>
      </c>
      <c r="C16" s="11">
        <f t="shared" si="0"/>
        <v>3</v>
      </c>
      <c r="D16" s="6">
        <f t="shared" si="1"/>
        <v>1.5</v>
      </c>
      <c r="E16" s="14">
        <f t="shared" si="2"/>
        <v>0.5</v>
      </c>
      <c r="F16" s="3">
        <v>3</v>
      </c>
      <c r="G16" s="9">
        <v>3</v>
      </c>
      <c r="H16" s="8">
        <v>2</v>
      </c>
      <c r="I16" s="9">
        <v>1</v>
      </c>
      <c r="J16" s="8">
        <v>2</v>
      </c>
      <c r="K16" s="9">
        <v>0</v>
      </c>
      <c r="L16" s="8">
        <v>0</v>
      </c>
      <c r="M16" s="9">
        <v>0</v>
      </c>
      <c r="N16" s="8">
        <v>0</v>
      </c>
      <c r="O16" s="9">
        <v>0</v>
      </c>
      <c r="P16" s="8">
        <v>0</v>
      </c>
      <c r="Q16" s="37">
        <v>0</v>
      </c>
      <c r="R16" s="11">
        <f t="shared" si="3"/>
        <v>7</v>
      </c>
      <c r="S16" s="6">
        <f t="shared" si="4"/>
        <v>4</v>
      </c>
      <c r="T16" s="12">
        <f t="shared" si="5"/>
        <v>0.5714285714285714</v>
      </c>
      <c r="U16" s="3">
        <v>5</v>
      </c>
      <c r="V16" s="27">
        <f t="shared" si="6"/>
        <v>0.7142857142857143</v>
      </c>
      <c r="W16" s="3">
        <v>0</v>
      </c>
      <c r="X16" s="49">
        <v>0</v>
      </c>
      <c r="Y16" s="49">
        <v>0</v>
      </c>
      <c r="Z16" s="50">
        <v>0</v>
      </c>
    </row>
    <row r="17" spans="1:26" ht="16.2" x14ac:dyDescent="0.25">
      <c r="A17" s="70" t="s">
        <v>53</v>
      </c>
      <c r="B17" s="64" t="s">
        <v>40</v>
      </c>
      <c r="C17" s="11">
        <f t="shared" si="0"/>
        <v>5</v>
      </c>
      <c r="D17" s="6">
        <f t="shared" si="1"/>
        <v>3</v>
      </c>
      <c r="E17" s="14">
        <f t="shared" si="2"/>
        <v>0.6</v>
      </c>
      <c r="F17" s="3">
        <v>3</v>
      </c>
      <c r="G17" s="9">
        <v>0</v>
      </c>
      <c r="H17" s="8">
        <v>3</v>
      </c>
      <c r="I17" s="9">
        <v>2</v>
      </c>
      <c r="J17" s="8">
        <v>3</v>
      </c>
      <c r="K17" s="9">
        <v>3</v>
      </c>
      <c r="L17" s="8">
        <v>2</v>
      </c>
      <c r="M17" s="9">
        <v>2</v>
      </c>
      <c r="N17" s="8">
        <v>2</v>
      </c>
      <c r="O17" s="9">
        <v>0</v>
      </c>
      <c r="P17" s="8">
        <v>0</v>
      </c>
      <c r="Q17" s="37">
        <v>0</v>
      </c>
      <c r="R17" s="11">
        <f t="shared" si="3"/>
        <v>13</v>
      </c>
      <c r="S17" s="6">
        <f t="shared" si="4"/>
        <v>7</v>
      </c>
      <c r="T17" s="12">
        <f t="shared" si="5"/>
        <v>0.53846153846153844</v>
      </c>
      <c r="U17" s="3">
        <v>7</v>
      </c>
      <c r="V17" s="27">
        <f t="shared" si="6"/>
        <v>0.53846153846153844</v>
      </c>
      <c r="W17" s="3">
        <v>1</v>
      </c>
      <c r="X17" s="68">
        <v>0</v>
      </c>
      <c r="Y17" s="68">
        <v>3</v>
      </c>
      <c r="Z17" s="69">
        <v>1</v>
      </c>
    </row>
    <row r="18" spans="1:26" ht="16.2" x14ac:dyDescent="0.25">
      <c r="A18" s="70" t="s">
        <v>63</v>
      </c>
      <c r="B18" s="64" t="s">
        <v>40</v>
      </c>
      <c r="C18" s="11">
        <f t="shared" si="0"/>
        <v>2</v>
      </c>
      <c r="D18" s="6">
        <f t="shared" si="1"/>
        <v>1</v>
      </c>
      <c r="E18" s="14">
        <f t="shared" si="2"/>
        <v>0.5</v>
      </c>
      <c r="F18" s="3">
        <v>0</v>
      </c>
      <c r="G18" s="9">
        <v>0</v>
      </c>
      <c r="H18" s="8">
        <v>0</v>
      </c>
      <c r="I18" s="9">
        <v>0</v>
      </c>
      <c r="J18" s="8">
        <v>0</v>
      </c>
      <c r="K18" s="9">
        <v>0</v>
      </c>
      <c r="L18" s="8">
        <v>2</v>
      </c>
      <c r="M18" s="9">
        <v>2</v>
      </c>
      <c r="N18" s="8">
        <v>2</v>
      </c>
      <c r="O18" s="9">
        <v>0</v>
      </c>
      <c r="P18" s="8">
        <v>0</v>
      </c>
      <c r="Q18" s="37">
        <v>0</v>
      </c>
      <c r="R18" s="11">
        <f t="shared" si="3"/>
        <v>4</v>
      </c>
      <c r="S18" s="6">
        <f t="shared" si="4"/>
        <v>2</v>
      </c>
      <c r="T18" s="12">
        <f t="shared" si="5"/>
        <v>0.5</v>
      </c>
      <c r="U18" s="3">
        <v>4</v>
      </c>
      <c r="V18" s="27">
        <f t="shared" si="6"/>
        <v>1</v>
      </c>
      <c r="W18" s="3">
        <v>5</v>
      </c>
      <c r="X18" s="68">
        <v>2</v>
      </c>
      <c r="Y18" s="68">
        <v>11</v>
      </c>
      <c r="Z18" s="69">
        <v>4</v>
      </c>
    </row>
    <row r="19" spans="1:26" ht="16.2" x14ac:dyDescent="0.25">
      <c r="A19" s="70" t="s">
        <v>76</v>
      </c>
      <c r="B19" s="64" t="s">
        <v>40</v>
      </c>
      <c r="C19" s="11">
        <f t="shared" si="0"/>
        <v>2</v>
      </c>
      <c r="D19" s="6">
        <f t="shared" si="1"/>
        <v>1</v>
      </c>
      <c r="E19" s="14">
        <f t="shared" si="2"/>
        <v>0.5</v>
      </c>
      <c r="F19" s="3">
        <v>0</v>
      </c>
      <c r="G19" s="9">
        <v>0</v>
      </c>
      <c r="H19" s="8">
        <v>0</v>
      </c>
      <c r="I19" s="9">
        <v>0</v>
      </c>
      <c r="J19" s="8">
        <v>0</v>
      </c>
      <c r="K19" s="9">
        <v>0</v>
      </c>
      <c r="L19" s="8">
        <v>0</v>
      </c>
      <c r="M19" s="9">
        <v>0</v>
      </c>
      <c r="N19" s="8">
        <v>2</v>
      </c>
      <c r="O19" s="9">
        <v>2</v>
      </c>
      <c r="P19" s="8">
        <v>2</v>
      </c>
      <c r="Q19" s="37">
        <v>0</v>
      </c>
      <c r="R19" s="11">
        <f t="shared" si="3"/>
        <v>4</v>
      </c>
      <c r="S19" s="6">
        <f t="shared" si="4"/>
        <v>2</v>
      </c>
      <c r="T19" s="12">
        <f t="shared" si="5"/>
        <v>0.5</v>
      </c>
      <c r="U19" s="3">
        <v>4</v>
      </c>
      <c r="V19" s="27">
        <f t="shared" si="6"/>
        <v>1</v>
      </c>
      <c r="W19" s="3">
        <v>0</v>
      </c>
      <c r="X19" s="49">
        <v>0</v>
      </c>
      <c r="Y19" s="49">
        <v>0</v>
      </c>
      <c r="Z19" s="50">
        <v>0</v>
      </c>
    </row>
    <row r="20" spans="1:26" ht="16.2" x14ac:dyDescent="0.25">
      <c r="A20" s="70" t="s">
        <v>52</v>
      </c>
      <c r="B20" s="64" t="s">
        <v>40</v>
      </c>
      <c r="C20" s="11">
        <f t="shared" si="0"/>
        <v>6</v>
      </c>
      <c r="D20" s="6">
        <f t="shared" si="1"/>
        <v>3</v>
      </c>
      <c r="E20" s="14">
        <f t="shared" si="2"/>
        <v>0.5</v>
      </c>
      <c r="F20" s="3">
        <v>3</v>
      </c>
      <c r="G20" s="9">
        <v>1</v>
      </c>
      <c r="H20" s="8">
        <v>3</v>
      </c>
      <c r="I20" s="9">
        <v>2</v>
      </c>
      <c r="J20" s="8">
        <v>3</v>
      </c>
      <c r="K20" s="9">
        <v>2</v>
      </c>
      <c r="L20" s="8">
        <v>3</v>
      </c>
      <c r="M20" s="9">
        <v>0</v>
      </c>
      <c r="N20" s="8">
        <v>2</v>
      </c>
      <c r="O20" s="9">
        <v>2</v>
      </c>
      <c r="P20" s="8">
        <v>2</v>
      </c>
      <c r="Q20" s="37">
        <v>0</v>
      </c>
      <c r="R20" s="11">
        <f t="shared" si="3"/>
        <v>16</v>
      </c>
      <c r="S20" s="6">
        <f t="shared" si="4"/>
        <v>7</v>
      </c>
      <c r="T20" s="12">
        <f t="shared" si="5"/>
        <v>0.4375</v>
      </c>
      <c r="U20" s="3">
        <v>16</v>
      </c>
      <c r="V20" s="27">
        <f t="shared" si="6"/>
        <v>1</v>
      </c>
      <c r="W20" s="3">
        <v>2</v>
      </c>
      <c r="X20" s="68">
        <v>2</v>
      </c>
      <c r="Y20" s="68">
        <v>4</v>
      </c>
      <c r="Z20" s="69">
        <v>4</v>
      </c>
    </row>
    <row r="21" spans="1:26" ht="16.2" x14ac:dyDescent="0.25">
      <c r="A21" s="70" t="s">
        <v>56</v>
      </c>
      <c r="B21" s="64" t="s">
        <v>40</v>
      </c>
      <c r="C21" s="11">
        <f t="shared" si="0"/>
        <v>6</v>
      </c>
      <c r="D21" s="6">
        <f t="shared" si="1"/>
        <v>2</v>
      </c>
      <c r="E21" s="14">
        <f t="shared" si="2"/>
        <v>0.33333333333333331</v>
      </c>
      <c r="F21" s="3">
        <v>3</v>
      </c>
      <c r="G21" s="9">
        <v>1</v>
      </c>
      <c r="H21" s="8">
        <v>2</v>
      </c>
      <c r="I21" s="9">
        <v>2</v>
      </c>
      <c r="J21" s="8">
        <v>3</v>
      </c>
      <c r="K21" s="9">
        <v>1</v>
      </c>
      <c r="L21" s="8">
        <v>2</v>
      </c>
      <c r="M21" s="9">
        <v>0</v>
      </c>
      <c r="N21" s="8">
        <v>2</v>
      </c>
      <c r="O21" s="9">
        <v>2</v>
      </c>
      <c r="P21" s="8">
        <v>2</v>
      </c>
      <c r="Q21" s="50">
        <v>0</v>
      </c>
      <c r="R21" s="11">
        <f t="shared" si="3"/>
        <v>14</v>
      </c>
      <c r="S21" s="6">
        <f t="shared" si="4"/>
        <v>6</v>
      </c>
      <c r="T21" s="12">
        <f t="shared" si="5"/>
        <v>0.42857142857142855</v>
      </c>
      <c r="U21" s="3">
        <v>14</v>
      </c>
      <c r="V21" s="27">
        <f t="shared" si="6"/>
        <v>1</v>
      </c>
      <c r="W21" s="3">
        <v>5</v>
      </c>
      <c r="X21" s="68">
        <v>2</v>
      </c>
      <c r="Y21" s="68">
        <v>12</v>
      </c>
      <c r="Z21" s="69">
        <v>5</v>
      </c>
    </row>
    <row r="22" spans="1:26" ht="16.2" x14ac:dyDescent="0.25">
      <c r="A22" s="70" t="s">
        <v>59</v>
      </c>
      <c r="B22" s="64" t="s">
        <v>40</v>
      </c>
      <c r="C22" s="11">
        <f t="shared" si="0"/>
        <v>6</v>
      </c>
      <c r="D22" s="6">
        <f t="shared" si="1"/>
        <v>2</v>
      </c>
      <c r="E22" s="14">
        <f t="shared" si="2"/>
        <v>0.33333333333333331</v>
      </c>
      <c r="F22" s="3">
        <v>2</v>
      </c>
      <c r="G22" s="9">
        <v>2</v>
      </c>
      <c r="H22" s="8">
        <v>2</v>
      </c>
      <c r="I22" s="9">
        <v>0</v>
      </c>
      <c r="J22" s="8">
        <v>3</v>
      </c>
      <c r="K22" s="9">
        <v>0</v>
      </c>
      <c r="L22" s="8">
        <v>3</v>
      </c>
      <c r="M22" s="9">
        <v>1</v>
      </c>
      <c r="N22" s="8">
        <v>2</v>
      </c>
      <c r="O22" s="9">
        <v>0</v>
      </c>
      <c r="P22" s="8">
        <v>2</v>
      </c>
      <c r="Q22" s="37">
        <v>2</v>
      </c>
      <c r="R22" s="11">
        <f t="shared" si="3"/>
        <v>14</v>
      </c>
      <c r="S22" s="6">
        <f t="shared" si="4"/>
        <v>5</v>
      </c>
      <c r="T22" s="12">
        <f t="shared" si="5"/>
        <v>0.35714285714285715</v>
      </c>
      <c r="U22" s="3">
        <v>14</v>
      </c>
      <c r="V22" s="27">
        <f t="shared" si="6"/>
        <v>1</v>
      </c>
      <c r="W22" s="3">
        <v>0</v>
      </c>
      <c r="X22" s="68">
        <v>0</v>
      </c>
      <c r="Y22" s="68">
        <v>0</v>
      </c>
      <c r="Z22" s="69">
        <v>0</v>
      </c>
    </row>
    <row r="23" spans="1:26" ht="16.2" x14ac:dyDescent="0.25">
      <c r="A23" s="70" t="s">
        <v>47</v>
      </c>
      <c r="B23" s="64" t="s">
        <v>40</v>
      </c>
      <c r="C23" s="11">
        <f t="shared" si="0"/>
        <v>5</v>
      </c>
      <c r="D23" s="6">
        <f t="shared" si="1"/>
        <v>1</v>
      </c>
      <c r="E23" s="14">
        <f t="shared" si="2"/>
        <v>0.2</v>
      </c>
      <c r="F23" s="3">
        <v>3</v>
      </c>
      <c r="G23" s="9">
        <v>0</v>
      </c>
      <c r="H23" s="8">
        <v>3</v>
      </c>
      <c r="I23" s="9">
        <v>1</v>
      </c>
      <c r="J23" s="8">
        <v>0</v>
      </c>
      <c r="K23" s="9">
        <v>0</v>
      </c>
      <c r="L23" s="8">
        <v>3</v>
      </c>
      <c r="M23" s="9">
        <v>2</v>
      </c>
      <c r="N23" s="8">
        <v>3</v>
      </c>
      <c r="O23" s="9">
        <v>1</v>
      </c>
      <c r="P23" s="8">
        <v>2</v>
      </c>
      <c r="Q23" s="37">
        <v>0</v>
      </c>
      <c r="R23" s="11">
        <f t="shared" si="3"/>
        <v>14</v>
      </c>
      <c r="S23" s="6">
        <f t="shared" si="4"/>
        <v>4</v>
      </c>
      <c r="T23" s="12">
        <f t="shared" si="5"/>
        <v>0.2857142857142857</v>
      </c>
      <c r="U23" s="3">
        <v>13</v>
      </c>
      <c r="V23" s="27">
        <f t="shared" si="6"/>
        <v>0.9285714285714286</v>
      </c>
      <c r="W23" s="3">
        <v>0</v>
      </c>
      <c r="X23" s="49">
        <v>0</v>
      </c>
      <c r="Y23" s="49">
        <v>0</v>
      </c>
      <c r="Z23" s="50">
        <v>0</v>
      </c>
    </row>
    <row r="24" spans="1:26" ht="16.2" x14ac:dyDescent="0.25">
      <c r="A24" s="70" t="s">
        <v>55</v>
      </c>
      <c r="B24" s="64" t="s">
        <v>40</v>
      </c>
      <c r="C24" s="11">
        <f t="shared" si="0"/>
        <v>3</v>
      </c>
      <c r="D24" s="6">
        <f t="shared" si="1"/>
        <v>1</v>
      </c>
      <c r="E24" s="14">
        <f t="shared" si="2"/>
        <v>0.33333333333333331</v>
      </c>
      <c r="F24" s="3">
        <v>3</v>
      </c>
      <c r="G24" s="9">
        <v>2</v>
      </c>
      <c r="H24" s="8">
        <v>2</v>
      </c>
      <c r="I24" s="9">
        <v>0</v>
      </c>
      <c r="J24" s="8">
        <v>2</v>
      </c>
      <c r="K24" s="9">
        <v>0</v>
      </c>
      <c r="L24" s="8">
        <v>0</v>
      </c>
      <c r="M24" s="9">
        <v>0</v>
      </c>
      <c r="N24" s="8">
        <v>0</v>
      </c>
      <c r="O24" s="9">
        <v>0</v>
      </c>
      <c r="P24" s="8">
        <v>0</v>
      </c>
      <c r="Q24" s="37">
        <v>0</v>
      </c>
      <c r="R24" s="11">
        <f t="shared" si="3"/>
        <v>7</v>
      </c>
      <c r="S24" s="6">
        <f t="shared" si="4"/>
        <v>2</v>
      </c>
      <c r="T24" s="12">
        <f t="shared" si="5"/>
        <v>0.2857142857142857</v>
      </c>
      <c r="U24" s="3">
        <v>7</v>
      </c>
      <c r="V24" s="27">
        <f t="shared" si="6"/>
        <v>1</v>
      </c>
      <c r="W24" s="3">
        <v>0</v>
      </c>
      <c r="X24" s="68">
        <v>0</v>
      </c>
      <c r="Y24" s="68">
        <v>0</v>
      </c>
      <c r="Z24" s="69">
        <v>0</v>
      </c>
    </row>
    <row r="25" spans="1:26" ht="16.2" x14ac:dyDescent="0.25">
      <c r="A25" s="70" t="s">
        <v>58</v>
      </c>
      <c r="B25" s="64" t="s">
        <v>40</v>
      </c>
      <c r="C25" s="11">
        <f t="shared" si="0"/>
        <v>6</v>
      </c>
      <c r="D25" s="6">
        <f t="shared" si="1"/>
        <v>2</v>
      </c>
      <c r="E25" s="14">
        <f t="shared" si="2"/>
        <v>0.33333333333333331</v>
      </c>
      <c r="F25" s="3">
        <v>2</v>
      </c>
      <c r="G25" s="9">
        <v>0</v>
      </c>
      <c r="H25" s="8">
        <v>2</v>
      </c>
      <c r="I25" s="9">
        <v>0</v>
      </c>
      <c r="J25" s="8">
        <v>3</v>
      </c>
      <c r="K25" s="9">
        <v>2</v>
      </c>
      <c r="L25" s="8">
        <v>2</v>
      </c>
      <c r="M25" s="9">
        <v>0</v>
      </c>
      <c r="N25" s="8">
        <v>3</v>
      </c>
      <c r="O25" s="9">
        <v>2</v>
      </c>
      <c r="P25" s="8">
        <v>2</v>
      </c>
      <c r="Q25" s="37">
        <v>0</v>
      </c>
      <c r="R25" s="11">
        <f t="shared" si="3"/>
        <v>14</v>
      </c>
      <c r="S25" s="6">
        <f t="shared" si="4"/>
        <v>4</v>
      </c>
      <c r="T25" s="12">
        <f t="shared" si="5"/>
        <v>0.2857142857142857</v>
      </c>
      <c r="U25" s="3">
        <v>9</v>
      </c>
      <c r="V25" s="27">
        <f t="shared" si="6"/>
        <v>0.6428571428571429</v>
      </c>
      <c r="W25" s="3">
        <v>0</v>
      </c>
      <c r="X25" s="68">
        <v>0</v>
      </c>
      <c r="Y25" s="68">
        <v>0</v>
      </c>
      <c r="Z25" s="69">
        <v>0</v>
      </c>
    </row>
    <row r="26" spans="1:26" ht="16.2" x14ac:dyDescent="0.25">
      <c r="A26" s="70" t="s">
        <v>50</v>
      </c>
      <c r="B26" s="64" t="s">
        <v>40</v>
      </c>
      <c r="C26" s="11">
        <f t="shared" si="0"/>
        <v>3</v>
      </c>
      <c r="D26" s="6">
        <f t="shared" si="1"/>
        <v>1</v>
      </c>
      <c r="E26" s="14">
        <f t="shared" si="2"/>
        <v>0.33333333333333331</v>
      </c>
      <c r="F26" s="3">
        <v>2</v>
      </c>
      <c r="G26" s="9">
        <v>2</v>
      </c>
      <c r="H26" s="8">
        <v>3</v>
      </c>
      <c r="I26" s="9">
        <v>0</v>
      </c>
      <c r="J26" s="8">
        <v>3</v>
      </c>
      <c r="K26" s="9">
        <v>0</v>
      </c>
      <c r="L26" s="8">
        <v>0</v>
      </c>
      <c r="M26" s="9">
        <v>0</v>
      </c>
      <c r="N26" s="8">
        <v>0</v>
      </c>
      <c r="O26" s="9">
        <v>0</v>
      </c>
      <c r="P26" s="8">
        <v>0</v>
      </c>
      <c r="Q26" s="37">
        <v>0</v>
      </c>
      <c r="R26" s="11">
        <f t="shared" si="3"/>
        <v>8</v>
      </c>
      <c r="S26" s="6">
        <f t="shared" si="4"/>
        <v>2</v>
      </c>
      <c r="T26" s="12">
        <f t="shared" si="5"/>
        <v>0.25</v>
      </c>
      <c r="U26" s="3">
        <v>8</v>
      </c>
      <c r="V26" s="27">
        <f t="shared" si="6"/>
        <v>1</v>
      </c>
      <c r="W26" s="3">
        <v>0</v>
      </c>
      <c r="X26" s="68">
        <v>0</v>
      </c>
      <c r="Y26" s="68">
        <v>0</v>
      </c>
      <c r="Z26" s="69">
        <v>0</v>
      </c>
    </row>
    <row r="27" spans="1:26" ht="16.2" x14ac:dyDescent="0.25">
      <c r="A27" s="70" t="s">
        <v>42</v>
      </c>
      <c r="B27" s="64" t="s">
        <v>40</v>
      </c>
      <c r="C27" s="11">
        <f t="shared" si="0"/>
        <v>5</v>
      </c>
      <c r="D27" s="6">
        <f t="shared" si="1"/>
        <v>0</v>
      </c>
      <c r="E27" s="14">
        <f t="shared" si="2"/>
        <v>0</v>
      </c>
      <c r="F27" s="3">
        <v>2</v>
      </c>
      <c r="G27" s="9">
        <v>0</v>
      </c>
      <c r="H27" s="7">
        <v>2</v>
      </c>
      <c r="I27" s="9">
        <v>0</v>
      </c>
      <c r="J27" s="7">
        <v>3</v>
      </c>
      <c r="K27" s="9">
        <v>1</v>
      </c>
      <c r="L27" s="8">
        <v>3</v>
      </c>
      <c r="M27" s="9">
        <v>1</v>
      </c>
      <c r="N27" s="8">
        <v>3</v>
      </c>
      <c r="O27" s="9">
        <v>1</v>
      </c>
      <c r="P27" s="8">
        <v>0</v>
      </c>
      <c r="Q27" s="37">
        <v>0</v>
      </c>
      <c r="R27" s="11">
        <f t="shared" si="3"/>
        <v>13</v>
      </c>
      <c r="S27" s="6">
        <f t="shared" si="4"/>
        <v>3</v>
      </c>
      <c r="T27" s="12">
        <f t="shared" si="5"/>
        <v>0.23076923076923078</v>
      </c>
      <c r="U27" s="3">
        <v>12</v>
      </c>
      <c r="V27" s="27">
        <f t="shared" si="6"/>
        <v>0.92307692307692313</v>
      </c>
      <c r="W27" s="3">
        <v>0</v>
      </c>
      <c r="X27" s="36">
        <v>0</v>
      </c>
      <c r="Y27" s="36">
        <v>0</v>
      </c>
      <c r="Z27" s="37">
        <v>0</v>
      </c>
    </row>
    <row r="28" spans="1:26" ht="16.2" x14ac:dyDescent="0.25">
      <c r="A28" s="70" t="s">
        <v>61</v>
      </c>
      <c r="B28" s="64" t="s">
        <v>40</v>
      </c>
      <c r="C28" s="11">
        <f t="shared" si="0"/>
        <v>5</v>
      </c>
      <c r="D28" s="6">
        <f t="shared" si="1"/>
        <v>0</v>
      </c>
      <c r="E28" s="14">
        <f t="shared" si="2"/>
        <v>0</v>
      </c>
      <c r="F28" s="3">
        <v>2</v>
      </c>
      <c r="G28" s="9">
        <v>0</v>
      </c>
      <c r="H28" s="8">
        <v>3</v>
      </c>
      <c r="I28" s="9">
        <v>1</v>
      </c>
      <c r="J28" s="8">
        <v>0</v>
      </c>
      <c r="K28" s="9">
        <v>0</v>
      </c>
      <c r="L28" s="8">
        <v>2</v>
      </c>
      <c r="M28" s="9">
        <v>0</v>
      </c>
      <c r="N28" s="8">
        <v>2</v>
      </c>
      <c r="O28" s="9">
        <v>0</v>
      </c>
      <c r="P28" s="8">
        <v>2</v>
      </c>
      <c r="Q28" s="69">
        <v>0</v>
      </c>
      <c r="R28" s="11">
        <f t="shared" si="3"/>
        <v>11</v>
      </c>
      <c r="S28" s="6">
        <f t="shared" si="4"/>
        <v>1</v>
      </c>
      <c r="T28" s="12">
        <f t="shared" si="5"/>
        <v>9.0909090909090912E-2</v>
      </c>
      <c r="U28" s="3">
        <v>7</v>
      </c>
      <c r="V28" s="27">
        <f t="shared" si="6"/>
        <v>0.63636363636363635</v>
      </c>
      <c r="W28" s="3">
        <v>0</v>
      </c>
      <c r="X28" s="68">
        <v>0</v>
      </c>
      <c r="Y28" s="68">
        <v>0</v>
      </c>
      <c r="Z28" s="69">
        <v>0</v>
      </c>
    </row>
    <row r="29" spans="1:26" ht="16.2" x14ac:dyDescent="0.25">
      <c r="A29" s="70" t="s">
        <v>49</v>
      </c>
      <c r="B29" s="64" t="s">
        <v>40</v>
      </c>
      <c r="C29" s="11">
        <f t="shared" si="0"/>
        <v>3</v>
      </c>
      <c r="D29" s="6">
        <f t="shared" si="1"/>
        <v>0</v>
      </c>
      <c r="E29" s="14">
        <f t="shared" si="2"/>
        <v>0</v>
      </c>
      <c r="F29" s="3">
        <v>2</v>
      </c>
      <c r="G29" s="9">
        <v>0</v>
      </c>
      <c r="H29" s="8">
        <v>2</v>
      </c>
      <c r="I29" s="9">
        <v>0</v>
      </c>
      <c r="J29" s="8">
        <v>2</v>
      </c>
      <c r="K29" s="9">
        <v>0</v>
      </c>
      <c r="L29" s="8">
        <v>0</v>
      </c>
      <c r="M29" s="9">
        <v>0</v>
      </c>
      <c r="N29" s="8">
        <v>0</v>
      </c>
      <c r="O29" s="9">
        <v>0</v>
      </c>
      <c r="P29" s="8">
        <v>0</v>
      </c>
      <c r="Q29" s="37">
        <v>0</v>
      </c>
      <c r="R29" s="11">
        <f t="shared" si="3"/>
        <v>6</v>
      </c>
      <c r="S29" s="6">
        <f t="shared" si="4"/>
        <v>0</v>
      </c>
      <c r="T29" s="12">
        <f t="shared" si="5"/>
        <v>0</v>
      </c>
      <c r="U29" s="3">
        <v>4</v>
      </c>
      <c r="V29" s="27">
        <f t="shared" si="6"/>
        <v>0.66666666666666663</v>
      </c>
      <c r="W29" s="3">
        <v>0</v>
      </c>
      <c r="X29" s="68">
        <v>0</v>
      </c>
      <c r="Y29" s="68">
        <v>0</v>
      </c>
      <c r="Z29" s="69">
        <v>0</v>
      </c>
    </row>
    <row r="30" spans="1:26" ht="16.2" x14ac:dyDescent="0.25">
      <c r="A30" s="70" t="s">
        <v>64</v>
      </c>
      <c r="B30" s="64" t="s">
        <v>40</v>
      </c>
      <c r="C30" s="11">
        <f t="shared" si="0"/>
        <v>3</v>
      </c>
      <c r="D30" s="6">
        <f t="shared" si="1"/>
        <v>0</v>
      </c>
      <c r="E30" s="14">
        <f t="shared" si="2"/>
        <v>0</v>
      </c>
      <c r="F30" s="3">
        <v>0</v>
      </c>
      <c r="G30" s="9">
        <v>0</v>
      </c>
      <c r="H30" s="8">
        <v>0</v>
      </c>
      <c r="I30" s="9">
        <v>0</v>
      </c>
      <c r="J30" s="8">
        <v>0</v>
      </c>
      <c r="K30" s="9">
        <v>0</v>
      </c>
      <c r="L30" s="8">
        <v>2</v>
      </c>
      <c r="M30" s="9">
        <v>0</v>
      </c>
      <c r="N30" s="8">
        <v>2</v>
      </c>
      <c r="O30" s="9">
        <v>0</v>
      </c>
      <c r="P30" s="8">
        <v>2</v>
      </c>
      <c r="Q30" s="37">
        <v>0</v>
      </c>
      <c r="R30" s="11">
        <f t="shared" si="3"/>
        <v>6</v>
      </c>
      <c r="S30" s="6">
        <f t="shared" si="4"/>
        <v>0</v>
      </c>
      <c r="T30" s="12">
        <f t="shared" si="5"/>
        <v>0</v>
      </c>
      <c r="U30" s="3">
        <v>6</v>
      </c>
      <c r="V30" s="27">
        <f t="shared" si="6"/>
        <v>1</v>
      </c>
      <c r="W30" s="3">
        <v>1</v>
      </c>
      <c r="X30" s="68">
        <v>0</v>
      </c>
      <c r="Y30" s="68">
        <v>2</v>
      </c>
      <c r="Z30" s="69">
        <v>0</v>
      </c>
    </row>
    <row r="31" spans="1:26" ht="16.2" x14ac:dyDescent="0.25">
      <c r="A31" s="70" t="s">
        <v>65</v>
      </c>
      <c r="B31" s="64" t="s">
        <v>40</v>
      </c>
      <c r="C31" s="11">
        <f t="shared" si="0"/>
        <v>3</v>
      </c>
      <c r="D31" s="6">
        <f t="shared" si="1"/>
        <v>0</v>
      </c>
      <c r="E31" s="14">
        <f t="shared" si="2"/>
        <v>0</v>
      </c>
      <c r="F31" s="3">
        <v>0</v>
      </c>
      <c r="G31" s="9">
        <v>0</v>
      </c>
      <c r="H31" s="8">
        <v>0</v>
      </c>
      <c r="I31" s="9">
        <v>0</v>
      </c>
      <c r="J31" s="8">
        <v>0</v>
      </c>
      <c r="K31" s="9">
        <v>0</v>
      </c>
      <c r="L31" s="8">
        <v>2</v>
      </c>
      <c r="M31" s="9">
        <v>0</v>
      </c>
      <c r="N31" s="8">
        <v>2</v>
      </c>
      <c r="O31" s="9">
        <v>0</v>
      </c>
      <c r="P31" s="8">
        <v>2</v>
      </c>
      <c r="Q31" s="69">
        <v>0</v>
      </c>
      <c r="R31" s="11">
        <f t="shared" si="3"/>
        <v>6</v>
      </c>
      <c r="S31" s="6">
        <f t="shared" si="4"/>
        <v>0</v>
      </c>
      <c r="T31" s="12">
        <f t="shared" si="5"/>
        <v>0</v>
      </c>
      <c r="U31" s="3">
        <v>6</v>
      </c>
      <c r="V31" s="27">
        <f t="shared" si="6"/>
        <v>1</v>
      </c>
      <c r="W31" s="3">
        <v>9</v>
      </c>
      <c r="X31" s="68">
        <v>3</v>
      </c>
      <c r="Y31" s="68">
        <v>20</v>
      </c>
      <c r="Z31" s="69">
        <v>6</v>
      </c>
    </row>
    <row r="32" spans="1:26" ht="16.2" x14ac:dyDescent="0.25">
      <c r="A32" s="70" t="s">
        <v>71</v>
      </c>
      <c r="B32" s="64" t="s">
        <v>66</v>
      </c>
      <c r="C32" s="11">
        <f t="shared" ref="C32:C54" si="7">SUM(IF(F32=0,0,1),IF(H32=0,0,1),IF(J32=0,0,1),IF(L32=0,0,1),IF(N32=0,0,1),IF(P32=0,0,1))</f>
        <v>6</v>
      </c>
      <c r="D32" s="6">
        <f t="shared" ref="D32:D54" si="8">SUM(IF(G32=F32,1,0)+IF(G32*F32=2,0.5,0)+IF(G32*F32=6,1,0)+IF(F32=0,0,0)+IF(I32=H32,1,0)+IF(I32*H32=2,0.5,0)+IF(I32*H32=6,1,0)+IF(H32=0,0,0)+IF(K32=J32,1,0)+IF(K32*J32=2,0.5,0)+IF(K32*J32=6,1,0)+IF(J32=0,0,0)+IF(M32=L32,1,0)+IF(M32*L32=2,0.5,0)+IF(M32*L32=6,1,0)+IF(L32=0,0,0)+IF(O32=N32,1,0)+IF(O32*N32=2,0.5,0)+IF(O32*N32=6,1,0)+IF(N32=0,0,0)+IF(Q32=P32,1,0)+IF(Q32*P32=2,0.5,0)+IF(Q32*P32=6,1,0)+IF(P32=0,0,0))-SUM(IF(F32=0,1,0),IF(H32=0,1,0),IF(J32=0,1,0),IF(L32=0,1,0),IF(N32=0,1,0),IF(P32=0,1,0))</f>
        <v>6</v>
      </c>
      <c r="E32" s="14">
        <f t="shared" ref="E32:E54" si="9">D32/C32</f>
        <v>1</v>
      </c>
      <c r="F32" s="3">
        <v>3</v>
      </c>
      <c r="G32" s="9">
        <v>2</v>
      </c>
      <c r="H32" s="8">
        <v>3</v>
      </c>
      <c r="I32" s="9">
        <v>2</v>
      </c>
      <c r="J32" s="8">
        <v>3</v>
      </c>
      <c r="K32" s="9">
        <v>2</v>
      </c>
      <c r="L32" s="8">
        <v>2</v>
      </c>
      <c r="M32" s="9">
        <v>2</v>
      </c>
      <c r="N32" s="7">
        <v>2</v>
      </c>
      <c r="O32" s="9">
        <v>2</v>
      </c>
      <c r="P32" s="8">
        <v>3</v>
      </c>
      <c r="Q32" s="37">
        <v>2</v>
      </c>
      <c r="R32" s="11">
        <f t="shared" ref="R32:R54" si="10">F32+H32+J32+L32+N32+P32</f>
        <v>16</v>
      </c>
      <c r="S32" s="6">
        <f t="shared" ref="S32:S54" si="11">G32+I32+K32+M32+O32+Q32</f>
        <v>12</v>
      </c>
      <c r="T32" s="12">
        <f t="shared" ref="T32:T54" si="12">S32/R32</f>
        <v>0.75</v>
      </c>
      <c r="U32" s="3">
        <v>16</v>
      </c>
      <c r="V32" s="27">
        <f t="shared" ref="V32:V54" si="13">U32/R32</f>
        <v>1</v>
      </c>
      <c r="W32" s="3">
        <v>0</v>
      </c>
      <c r="X32" s="49">
        <v>0</v>
      </c>
      <c r="Y32" s="49">
        <v>0</v>
      </c>
      <c r="Z32" s="50">
        <v>0</v>
      </c>
    </row>
    <row r="33" spans="1:26" ht="16.2" x14ac:dyDescent="0.25">
      <c r="A33" s="70" t="s">
        <v>80</v>
      </c>
      <c r="B33" s="64" t="s">
        <v>66</v>
      </c>
      <c r="C33" s="11">
        <f t="shared" si="7"/>
        <v>3</v>
      </c>
      <c r="D33" s="6">
        <f t="shared" si="8"/>
        <v>2.5</v>
      </c>
      <c r="E33" s="14">
        <f t="shared" si="9"/>
        <v>0.83333333333333337</v>
      </c>
      <c r="F33" s="3">
        <v>0</v>
      </c>
      <c r="G33" s="9">
        <v>0</v>
      </c>
      <c r="H33" s="8">
        <v>0</v>
      </c>
      <c r="I33" s="9">
        <v>0</v>
      </c>
      <c r="J33" s="8">
        <v>0</v>
      </c>
      <c r="K33" s="9">
        <v>0</v>
      </c>
      <c r="L33" s="8">
        <v>3</v>
      </c>
      <c r="M33" s="9">
        <v>2</v>
      </c>
      <c r="N33" s="8">
        <v>2</v>
      </c>
      <c r="O33" s="9">
        <v>2</v>
      </c>
      <c r="P33" s="8">
        <v>2</v>
      </c>
      <c r="Q33" s="37">
        <v>1</v>
      </c>
      <c r="R33" s="11">
        <f t="shared" si="10"/>
        <v>7</v>
      </c>
      <c r="S33" s="6">
        <f t="shared" si="11"/>
        <v>5</v>
      </c>
      <c r="T33" s="12">
        <f t="shared" si="12"/>
        <v>0.7142857142857143</v>
      </c>
      <c r="U33" s="3">
        <v>7</v>
      </c>
      <c r="V33" s="27">
        <f t="shared" si="13"/>
        <v>1</v>
      </c>
      <c r="W33" s="3">
        <v>5</v>
      </c>
      <c r="X33" s="74">
        <v>4</v>
      </c>
      <c r="Y33" s="74">
        <v>12</v>
      </c>
      <c r="Z33" s="75">
        <v>8</v>
      </c>
    </row>
    <row r="34" spans="1:26" ht="16.2" x14ac:dyDescent="0.25">
      <c r="A34" s="70" t="s">
        <v>89</v>
      </c>
      <c r="B34" s="64" t="s">
        <v>66</v>
      </c>
      <c r="C34" s="11">
        <f t="shared" si="7"/>
        <v>3</v>
      </c>
      <c r="D34" s="6">
        <f t="shared" si="8"/>
        <v>2</v>
      </c>
      <c r="E34" s="14">
        <f t="shared" si="9"/>
        <v>0.66666666666666663</v>
      </c>
      <c r="F34" s="3">
        <v>2</v>
      </c>
      <c r="G34" s="9">
        <v>2</v>
      </c>
      <c r="H34" s="8">
        <v>2</v>
      </c>
      <c r="I34" s="9">
        <v>2</v>
      </c>
      <c r="J34" s="7">
        <v>3</v>
      </c>
      <c r="K34" s="9">
        <v>1</v>
      </c>
      <c r="L34" s="7">
        <v>0</v>
      </c>
      <c r="M34" s="9">
        <v>0</v>
      </c>
      <c r="N34" s="7">
        <v>0</v>
      </c>
      <c r="O34" s="9">
        <v>0</v>
      </c>
      <c r="P34" s="7">
        <v>0</v>
      </c>
      <c r="Q34" s="37">
        <v>0</v>
      </c>
      <c r="R34" s="11">
        <f t="shared" si="10"/>
        <v>7</v>
      </c>
      <c r="S34" s="6">
        <f t="shared" si="11"/>
        <v>5</v>
      </c>
      <c r="T34" s="12">
        <f t="shared" si="12"/>
        <v>0.7142857142857143</v>
      </c>
      <c r="U34" s="3">
        <v>4</v>
      </c>
      <c r="V34" s="27">
        <f t="shared" si="13"/>
        <v>0.5714285714285714</v>
      </c>
      <c r="W34" s="3">
        <v>15</v>
      </c>
      <c r="X34" s="74">
        <v>9</v>
      </c>
      <c r="Y34" s="74">
        <v>35</v>
      </c>
      <c r="Z34" s="75">
        <v>21</v>
      </c>
    </row>
    <row r="35" spans="1:26" ht="16.2" x14ac:dyDescent="0.25">
      <c r="A35" s="70" t="s">
        <v>90</v>
      </c>
      <c r="B35" s="64" t="s">
        <v>66</v>
      </c>
      <c r="C35" s="11">
        <f t="shared" si="7"/>
        <v>3</v>
      </c>
      <c r="D35" s="6">
        <f t="shared" si="8"/>
        <v>2</v>
      </c>
      <c r="E35" s="14">
        <f t="shared" si="9"/>
        <v>0.66666666666666663</v>
      </c>
      <c r="F35" s="3">
        <v>0</v>
      </c>
      <c r="G35" s="9">
        <v>0</v>
      </c>
      <c r="H35" s="8">
        <v>0</v>
      </c>
      <c r="I35" s="9">
        <v>0</v>
      </c>
      <c r="J35" s="8">
        <v>0</v>
      </c>
      <c r="K35" s="9">
        <v>0</v>
      </c>
      <c r="L35" s="7">
        <v>3</v>
      </c>
      <c r="M35" s="9">
        <v>1</v>
      </c>
      <c r="N35" s="7">
        <v>2</v>
      </c>
      <c r="O35" s="9">
        <v>2</v>
      </c>
      <c r="P35" s="7">
        <v>2</v>
      </c>
      <c r="Q35" s="50">
        <v>2</v>
      </c>
      <c r="R35" s="11">
        <f t="shared" si="10"/>
        <v>7</v>
      </c>
      <c r="S35" s="6">
        <f t="shared" si="11"/>
        <v>5</v>
      </c>
      <c r="T35" s="12">
        <f t="shared" si="12"/>
        <v>0.7142857142857143</v>
      </c>
      <c r="U35" s="3">
        <v>2</v>
      </c>
      <c r="V35" s="27">
        <f t="shared" si="13"/>
        <v>0.2857142857142857</v>
      </c>
      <c r="W35" s="3">
        <v>13</v>
      </c>
      <c r="X35" s="49">
        <v>5.5</v>
      </c>
      <c r="Y35" s="49">
        <v>29</v>
      </c>
      <c r="Z35" s="50">
        <v>13</v>
      </c>
    </row>
    <row r="36" spans="1:26" ht="16.2" x14ac:dyDescent="0.25">
      <c r="A36" s="70" t="s">
        <v>88</v>
      </c>
      <c r="B36" s="64" t="s">
        <v>66</v>
      </c>
      <c r="C36" s="11">
        <f t="shared" si="7"/>
        <v>1</v>
      </c>
      <c r="D36" s="6">
        <f t="shared" si="8"/>
        <v>1</v>
      </c>
      <c r="E36" s="14">
        <f t="shared" si="9"/>
        <v>1</v>
      </c>
      <c r="F36" s="3">
        <v>0</v>
      </c>
      <c r="G36" s="9">
        <v>0</v>
      </c>
      <c r="H36" s="8">
        <v>0</v>
      </c>
      <c r="I36" s="9">
        <v>0</v>
      </c>
      <c r="J36" s="8">
        <v>0</v>
      </c>
      <c r="K36" s="9">
        <v>0</v>
      </c>
      <c r="L36" s="8">
        <v>3</v>
      </c>
      <c r="M36" s="9">
        <v>2</v>
      </c>
      <c r="N36" s="7">
        <v>0</v>
      </c>
      <c r="O36" s="9">
        <v>0</v>
      </c>
      <c r="P36" s="7">
        <v>0</v>
      </c>
      <c r="Q36" s="37">
        <v>0</v>
      </c>
      <c r="R36" s="11">
        <f t="shared" si="10"/>
        <v>3</v>
      </c>
      <c r="S36" s="6">
        <f t="shared" si="11"/>
        <v>2</v>
      </c>
      <c r="T36" s="12">
        <f t="shared" si="12"/>
        <v>0.66666666666666663</v>
      </c>
      <c r="U36" s="3">
        <v>2</v>
      </c>
      <c r="V36" s="27">
        <f t="shared" si="13"/>
        <v>0.66666666666666663</v>
      </c>
      <c r="W36" s="3">
        <v>9</v>
      </c>
      <c r="X36" s="49">
        <v>4.5</v>
      </c>
      <c r="Y36" s="49">
        <v>19</v>
      </c>
      <c r="Z36" s="50">
        <v>9</v>
      </c>
    </row>
    <row r="37" spans="1:26" ht="16.2" x14ac:dyDescent="0.25">
      <c r="A37" s="70" t="s">
        <v>87</v>
      </c>
      <c r="B37" s="64" t="s">
        <v>66</v>
      </c>
      <c r="C37" s="11">
        <f t="shared" si="7"/>
        <v>6</v>
      </c>
      <c r="D37" s="6">
        <f t="shared" si="8"/>
        <v>4</v>
      </c>
      <c r="E37" s="14">
        <f t="shared" si="9"/>
        <v>0.66666666666666663</v>
      </c>
      <c r="F37" s="3">
        <v>2</v>
      </c>
      <c r="G37" s="9">
        <v>0</v>
      </c>
      <c r="H37" s="8">
        <v>2</v>
      </c>
      <c r="I37" s="9">
        <v>2</v>
      </c>
      <c r="J37" s="8">
        <v>2</v>
      </c>
      <c r="K37" s="9">
        <v>2</v>
      </c>
      <c r="L37" s="7">
        <v>2</v>
      </c>
      <c r="M37" s="9">
        <v>2</v>
      </c>
      <c r="N37" s="7">
        <v>1</v>
      </c>
      <c r="O37" s="9">
        <v>1</v>
      </c>
      <c r="P37" s="7">
        <v>3</v>
      </c>
      <c r="Q37" s="37">
        <v>1</v>
      </c>
      <c r="R37" s="11">
        <f t="shared" si="10"/>
        <v>12</v>
      </c>
      <c r="S37" s="6">
        <f t="shared" si="11"/>
        <v>8</v>
      </c>
      <c r="T37" s="12">
        <f t="shared" si="12"/>
        <v>0.66666666666666663</v>
      </c>
      <c r="U37" s="3">
        <v>12</v>
      </c>
      <c r="V37" s="27">
        <f t="shared" si="13"/>
        <v>1</v>
      </c>
      <c r="W37" s="3">
        <v>3</v>
      </c>
      <c r="X37" s="74">
        <v>1.5</v>
      </c>
      <c r="Y37" s="74">
        <v>6</v>
      </c>
      <c r="Z37" s="13">
        <v>3</v>
      </c>
    </row>
    <row r="38" spans="1:26" ht="16.2" x14ac:dyDescent="0.25">
      <c r="A38" s="70" t="s">
        <v>79</v>
      </c>
      <c r="B38" s="64" t="s">
        <v>66</v>
      </c>
      <c r="C38" s="11">
        <f t="shared" si="7"/>
        <v>5</v>
      </c>
      <c r="D38" s="6">
        <f t="shared" si="8"/>
        <v>3</v>
      </c>
      <c r="E38" s="14">
        <f t="shared" si="9"/>
        <v>0.6</v>
      </c>
      <c r="F38" s="3">
        <v>1</v>
      </c>
      <c r="G38" s="9">
        <v>0</v>
      </c>
      <c r="H38" s="8">
        <v>2</v>
      </c>
      <c r="I38" s="9">
        <v>0</v>
      </c>
      <c r="J38" s="8">
        <v>2</v>
      </c>
      <c r="K38" s="9">
        <v>2</v>
      </c>
      <c r="L38" s="7">
        <v>0</v>
      </c>
      <c r="M38" s="9">
        <v>0</v>
      </c>
      <c r="N38" s="7">
        <v>3</v>
      </c>
      <c r="O38" s="9">
        <v>2</v>
      </c>
      <c r="P38" s="7">
        <v>3</v>
      </c>
      <c r="Q38" s="37">
        <v>3</v>
      </c>
      <c r="R38" s="11">
        <f t="shared" si="10"/>
        <v>11</v>
      </c>
      <c r="S38" s="6">
        <f t="shared" si="11"/>
        <v>7</v>
      </c>
      <c r="T38" s="12">
        <f t="shared" si="12"/>
        <v>0.63636363636363635</v>
      </c>
      <c r="U38" s="3">
        <v>4</v>
      </c>
      <c r="V38" s="27">
        <f t="shared" si="13"/>
        <v>0.36363636363636365</v>
      </c>
      <c r="W38" s="3">
        <v>0</v>
      </c>
      <c r="X38" s="74">
        <v>0</v>
      </c>
      <c r="Y38" s="74">
        <v>0</v>
      </c>
      <c r="Z38" s="75">
        <v>0</v>
      </c>
    </row>
    <row r="39" spans="1:26" ht="16.2" x14ac:dyDescent="0.25">
      <c r="A39" s="70" t="s">
        <v>81</v>
      </c>
      <c r="B39" s="64" t="s">
        <v>66</v>
      </c>
      <c r="C39" s="11">
        <f t="shared" si="7"/>
        <v>6</v>
      </c>
      <c r="D39" s="6">
        <f t="shared" si="8"/>
        <v>4</v>
      </c>
      <c r="E39" s="14">
        <f t="shared" si="9"/>
        <v>0.66666666666666663</v>
      </c>
      <c r="F39" s="3">
        <v>3</v>
      </c>
      <c r="G39" s="9">
        <v>3</v>
      </c>
      <c r="H39" s="7">
        <v>3</v>
      </c>
      <c r="I39" s="9">
        <v>1</v>
      </c>
      <c r="J39" s="7">
        <v>2</v>
      </c>
      <c r="K39" s="9">
        <v>2</v>
      </c>
      <c r="L39" s="8">
        <v>3</v>
      </c>
      <c r="M39" s="9">
        <v>2</v>
      </c>
      <c r="N39" s="7">
        <v>2</v>
      </c>
      <c r="O39" s="9">
        <v>0</v>
      </c>
      <c r="P39" s="8">
        <v>3</v>
      </c>
      <c r="Q39" s="37">
        <v>2</v>
      </c>
      <c r="R39" s="11">
        <f t="shared" si="10"/>
        <v>16</v>
      </c>
      <c r="S39" s="6">
        <f t="shared" si="11"/>
        <v>10</v>
      </c>
      <c r="T39" s="12">
        <f t="shared" si="12"/>
        <v>0.625</v>
      </c>
      <c r="U39" s="3">
        <v>16</v>
      </c>
      <c r="V39" s="27">
        <f t="shared" si="13"/>
        <v>1</v>
      </c>
      <c r="W39" s="3">
        <v>0</v>
      </c>
      <c r="X39" s="74">
        <v>0</v>
      </c>
      <c r="Y39" s="74">
        <v>0</v>
      </c>
      <c r="Z39" s="75">
        <v>0</v>
      </c>
    </row>
    <row r="40" spans="1:26" ht="16.2" x14ac:dyDescent="0.25">
      <c r="A40" s="70" t="s">
        <v>72</v>
      </c>
      <c r="B40" s="64" t="s">
        <v>66</v>
      </c>
      <c r="C40" s="11">
        <f t="shared" si="7"/>
        <v>6</v>
      </c>
      <c r="D40" s="6">
        <f t="shared" si="8"/>
        <v>3.5</v>
      </c>
      <c r="E40" s="14">
        <f t="shared" si="9"/>
        <v>0.58333333333333337</v>
      </c>
      <c r="F40" s="3">
        <v>2</v>
      </c>
      <c r="G40" s="9">
        <v>2</v>
      </c>
      <c r="H40" s="7">
        <v>3</v>
      </c>
      <c r="I40" s="9">
        <v>2</v>
      </c>
      <c r="J40" s="7">
        <v>3</v>
      </c>
      <c r="K40" s="9">
        <v>2</v>
      </c>
      <c r="L40" s="8">
        <v>2</v>
      </c>
      <c r="M40" s="9">
        <v>0</v>
      </c>
      <c r="N40" s="8">
        <v>1</v>
      </c>
      <c r="O40" s="9">
        <v>0</v>
      </c>
      <c r="P40" s="8">
        <v>2</v>
      </c>
      <c r="Q40" s="37">
        <v>1</v>
      </c>
      <c r="R40" s="11">
        <f t="shared" si="10"/>
        <v>13</v>
      </c>
      <c r="S40" s="6">
        <f t="shared" si="11"/>
        <v>7</v>
      </c>
      <c r="T40" s="12">
        <f t="shared" si="12"/>
        <v>0.53846153846153844</v>
      </c>
      <c r="U40" s="3">
        <v>10</v>
      </c>
      <c r="V40" s="27">
        <f t="shared" si="13"/>
        <v>0.76923076923076927</v>
      </c>
      <c r="W40" s="3">
        <v>2</v>
      </c>
      <c r="X40" s="74">
        <v>1</v>
      </c>
      <c r="Y40" s="74">
        <v>4</v>
      </c>
      <c r="Z40" s="75">
        <v>2</v>
      </c>
    </row>
    <row r="41" spans="1:26" ht="16.2" x14ac:dyDescent="0.25">
      <c r="A41" s="70" t="s">
        <v>77</v>
      </c>
      <c r="B41" s="64" t="s">
        <v>66</v>
      </c>
      <c r="C41" s="11">
        <f t="shared" si="7"/>
        <v>3</v>
      </c>
      <c r="D41" s="6">
        <f t="shared" si="8"/>
        <v>1.5</v>
      </c>
      <c r="E41" s="14">
        <f t="shared" si="9"/>
        <v>0.5</v>
      </c>
      <c r="F41" s="3">
        <v>2</v>
      </c>
      <c r="G41" s="9">
        <v>1</v>
      </c>
      <c r="H41" s="8">
        <v>2</v>
      </c>
      <c r="I41" s="9">
        <v>0</v>
      </c>
      <c r="J41" s="8">
        <v>2</v>
      </c>
      <c r="K41" s="9">
        <v>2</v>
      </c>
      <c r="L41" s="8">
        <v>0</v>
      </c>
      <c r="M41" s="9">
        <v>0</v>
      </c>
      <c r="N41" s="8">
        <v>0</v>
      </c>
      <c r="O41" s="9">
        <v>0</v>
      </c>
      <c r="P41" s="8">
        <v>0</v>
      </c>
      <c r="Q41" s="37">
        <v>0</v>
      </c>
      <c r="R41" s="11">
        <f t="shared" si="10"/>
        <v>6</v>
      </c>
      <c r="S41" s="6">
        <f t="shared" si="11"/>
        <v>3</v>
      </c>
      <c r="T41" s="12">
        <f t="shared" si="12"/>
        <v>0.5</v>
      </c>
      <c r="U41" s="3">
        <v>6</v>
      </c>
      <c r="V41" s="27">
        <f t="shared" si="13"/>
        <v>1</v>
      </c>
      <c r="W41" s="3">
        <v>12</v>
      </c>
      <c r="X41" s="49">
        <v>4.5</v>
      </c>
      <c r="Y41" s="49">
        <v>30</v>
      </c>
      <c r="Z41" s="50">
        <v>13</v>
      </c>
    </row>
    <row r="42" spans="1:26" ht="16.2" x14ac:dyDescent="0.25">
      <c r="A42" s="70" t="s">
        <v>91</v>
      </c>
      <c r="B42" s="64" t="s">
        <v>66</v>
      </c>
      <c r="C42" s="11">
        <f t="shared" si="7"/>
        <v>3</v>
      </c>
      <c r="D42" s="6">
        <f t="shared" si="8"/>
        <v>1</v>
      </c>
      <c r="E42" s="14">
        <f t="shared" si="9"/>
        <v>0.33333333333333331</v>
      </c>
      <c r="F42" s="3">
        <v>0</v>
      </c>
      <c r="G42" s="9">
        <v>0</v>
      </c>
      <c r="H42" s="8">
        <v>0</v>
      </c>
      <c r="I42" s="9">
        <v>0</v>
      </c>
      <c r="J42" s="8">
        <v>0</v>
      </c>
      <c r="K42" s="9">
        <v>0</v>
      </c>
      <c r="L42" s="8">
        <v>3</v>
      </c>
      <c r="M42" s="9">
        <v>1</v>
      </c>
      <c r="N42" s="8">
        <v>3</v>
      </c>
      <c r="O42" s="9">
        <v>1</v>
      </c>
      <c r="P42" s="8">
        <v>2</v>
      </c>
      <c r="Q42" s="37">
        <v>2</v>
      </c>
      <c r="R42" s="11">
        <f t="shared" si="10"/>
        <v>8</v>
      </c>
      <c r="S42" s="6">
        <f t="shared" si="11"/>
        <v>4</v>
      </c>
      <c r="T42" s="12">
        <f t="shared" si="12"/>
        <v>0.5</v>
      </c>
      <c r="U42" s="3">
        <v>3</v>
      </c>
      <c r="V42" s="27">
        <f t="shared" si="13"/>
        <v>0.375</v>
      </c>
      <c r="W42" s="3">
        <v>0</v>
      </c>
      <c r="X42" s="49">
        <v>0</v>
      </c>
      <c r="Y42" s="49">
        <v>0</v>
      </c>
      <c r="Z42" s="50">
        <v>0</v>
      </c>
    </row>
    <row r="43" spans="1:26" ht="16.2" x14ac:dyDescent="0.25">
      <c r="A43" s="70" t="s">
        <v>69</v>
      </c>
      <c r="B43" s="64" t="s">
        <v>66</v>
      </c>
      <c r="C43" s="11">
        <f t="shared" si="7"/>
        <v>3</v>
      </c>
      <c r="D43" s="6">
        <f t="shared" si="8"/>
        <v>1</v>
      </c>
      <c r="E43" s="14">
        <f t="shared" si="9"/>
        <v>0.33333333333333331</v>
      </c>
      <c r="F43" s="3">
        <v>3</v>
      </c>
      <c r="G43" s="9">
        <v>1</v>
      </c>
      <c r="H43" s="8">
        <v>3</v>
      </c>
      <c r="I43" s="9">
        <v>1</v>
      </c>
      <c r="J43" s="8">
        <v>3</v>
      </c>
      <c r="K43" s="9">
        <v>2</v>
      </c>
      <c r="L43" s="8">
        <v>0</v>
      </c>
      <c r="M43" s="9">
        <v>0</v>
      </c>
      <c r="N43" s="8">
        <v>0</v>
      </c>
      <c r="O43" s="9">
        <v>0</v>
      </c>
      <c r="P43" s="8">
        <v>0</v>
      </c>
      <c r="Q43" s="37">
        <v>0</v>
      </c>
      <c r="R43" s="11">
        <f t="shared" si="10"/>
        <v>9</v>
      </c>
      <c r="S43" s="6">
        <f t="shared" si="11"/>
        <v>4</v>
      </c>
      <c r="T43" s="12">
        <f t="shared" si="12"/>
        <v>0.44444444444444442</v>
      </c>
      <c r="U43" s="3">
        <v>3</v>
      </c>
      <c r="V43" s="27">
        <f t="shared" si="13"/>
        <v>0.33333333333333331</v>
      </c>
      <c r="W43" s="3">
        <v>5</v>
      </c>
      <c r="X43" s="74">
        <v>1</v>
      </c>
      <c r="Y43" s="74">
        <v>14</v>
      </c>
      <c r="Z43" s="75">
        <v>5</v>
      </c>
    </row>
    <row r="44" spans="1:26" ht="16.2" x14ac:dyDescent="0.25">
      <c r="A44" s="70" t="s">
        <v>68</v>
      </c>
      <c r="B44" s="64" t="s">
        <v>66</v>
      </c>
      <c r="C44" s="11">
        <f t="shared" si="7"/>
        <v>3</v>
      </c>
      <c r="D44" s="6">
        <f t="shared" si="8"/>
        <v>1</v>
      </c>
      <c r="E44" s="14">
        <f t="shared" si="9"/>
        <v>0.33333333333333331</v>
      </c>
      <c r="F44" s="3">
        <v>3</v>
      </c>
      <c r="G44" s="9">
        <v>1</v>
      </c>
      <c r="H44" s="7">
        <v>2</v>
      </c>
      <c r="I44" s="9">
        <v>2</v>
      </c>
      <c r="J44" s="7">
        <v>2</v>
      </c>
      <c r="K44" s="9">
        <v>0</v>
      </c>
      <c r="L44" s="7">
        <v>0</v>
      </c>
      <c r="M44" s="9">
        <v>0</v>
      </c>
      <c r="N44" s="7">
        <v>0</v>
      </c>
      <c r="O44" s="9">
        <v>0</v>
      </c>
      <c r="P44" s="7">
        <v>0</v>
      </c>
      <c r="Q44" s="37">
        <v>0</v>
      </c>
      <c r="R44" s="11">
        <f t="shared" si="10"/>
        <v>7</v>
      </c>
      <c r="S44" s="6">
        <f t="shared" si="11"/>
        <v>3</v>
      </c>
      <c r="T44" s="12">
        <f t="shared" si="12"/>
        <v>0.42857142857142855</v>
      </c>
      <c r="U44" s="3">
        <v>5</v>
      </c>
      <c r="V44" s="27">
        <f t="shared" si="13"/>
        <v>0.7142857142857143</v>
      </c>
      <c r="W44" s="3">
        <v>13</v>
      </c>
      <c r="X44" s="36">
        <v>7</v>
      </c>
      <c r="Y44" s="36">
        <v>29</v>
      </c>
      <c r="Z44" s="37">
        <v>16</v>
      </c>
    </row>
    <row r="45" spans="1:26" ht="16.2" x14ac:dyDescent="0.25">
      <c r="A45" s="70" t="s">
        <v>84</v>
      </c>
      <c r="B45" s="64" t="s">
        <v>66</v>
      </c>
      <c r="C45" s="11">
        <f t="shared" si="7"/>
        <v>3</v>
      </c>
      <c r="D45" s="6">
        <f t="shared" si="8"/>
        <v>1</v>
      </c>
      <c r="E45" s="14">
        <f t="shared" si="9"/>
        <v>0.33333333333333331</v>
      </c>
      <c r="F45" s="3">
        <v>0</v>
      </c>
      <c r="G45" s="9">
        <v>0</v>
      </c>
      <c r="H45" s="8">
        <v>0</v>
      </c>
      <c r="I45" s="9">
        <v>0</v>
      </c>
      <c r="J45" s="8">
        <v>0</v>
      </c>
      <c r="K45" s="9">
        <v>0</v>
      </c>
      <c r="L45" s="8">
        <v>3</v>
      </c>
      <c r="M45" s="9">
        <v>1</v>
      </c>
      <c r="N45" s="8">
        <v>1</v>
      </c>
      <c r="O45" s="9">
        <v>1</v>
      </c>
      <c r="P45" s="8">
        <v>3</v>
      </c>
      <c r="Q45" s="50">
        <v>1</v>
      </c>
      <c r="R45" s="11">
        <f t="shared" si="10"/>
        <v>7</v>
      </c>
      <c r="S45" s="6">
        <f t="shared" si="11"/>
        <v>3</v>
      </c>
      <c r="T45" s="12">
        <f t="shared" si="12"/>
        <v>0.42857142857142855</v>
      </c>
      <c r="U45" s="3">
        <v>7</v>
      </c>
      <c r="V45" s="27">
        <f t="shared" si="13"/>
        <v>1</v>
      </c>
      <c r="W45" s="3">
        <v>2</v>
      </c>
      <c r="X45" s="74">
        <v>0</v>
      </c>
      <c r="Y45" s="74">
        <v>4</v>
      </c>
      <c r="Z45" s="75">
        <v>0</v>
      </c>
    </row>
    <row r="46" spans="1:26" ht="16.2" x14ac:dyDescent="0.25">
      <c r="A46" s="70" t="s">
        <v>67</v>
      </c>
      <c r="B46" s="64" t="s">
        <v>66</v>
      </c>
      <c r="C46" s="11">
        <f t="shared" si="7"/>
        <v>2</v>
      </c>
      <c r="D46" s="6">
        <f t="shared" si="8"/>
        <v>1</v>
      </c>
      <c r="E46" s="14">
        <f t="shared" si="9"/>
        <v>0.5</v>
      </c>
      <c r="F46" s="3">
        <v>2</v>
      </c>
      <c r="G46" s="9">
        <v>0</v>
      </c>
      <c r="H46" s="8">
        <v>3</v>
      </c>
      <c r="I46" s="9">
        <v>2</v>
      </c>
      <c r="J46" s="8">
        <v>0</v>
      </c>
      <c r="K46" s="9">
        <v>0</v>
      </c>
      <c r="L46" s="8">
        <v>0</v>
      </c>
      <c r="M46" s="9">
        <v>0</v>
      </c>
      <c r="N46" s="8">
        <v>0</v>
      </c>
      <c r="O46" s="9">
        <v>0</v>
      </c>
      <c r="P46" s="8">
        <v>0</v>
      </c>
      <c r="Q46" s="37">
        <v>0</v>
      </c>
      <c r="R46" s="11">
        <f t="shared" si="10"/>
        <v>5</v>
      </c>
      <c r="S46" s="6">
        <f t="shared" si="11"/>
        <v>2</v>
      </c>
      <c r="T46" s="12">
        <f t="shared" si="12"/>
        <v>0.4</v>
      </c>
      <c r="U46" s="3">
        <v>5</v>
      </c>
      <c r="V46" s="27">
        <f t="shared" si="13"/>
        <v>1</v>
      </c>
      <c r="W46" s="3">
        <v>0</v>
      </c>
      <c r="X46" s="36">
        <v>0</v>
      </c>
      <c r="Y46" s="36">
        <v>0</v>
      </c>
      <c r="Z46" s="37">
        <v>0</v>
      </c>
    </row>
    <row r="47" spans="1:26" ht="16.2" x14ac:dyDescent="0.25">
      <c r="A47" s="70" t="s">
        <v>82</v>
      </c>
      <c r="B47" s="64" t="s">
        <v>66</v>
      </c>
      <c r="C47" s="11">
        <f t="shared" si="7"/>
        <v>2</v>
      </c>
      <c r="D47" s="6">
        <f t="shared" si="8"/>
        <v>1</v>
      </c>
      <c r="E47" s="14">
        <f t="shared" si="9"/>
        <v>0.5</v>
      </c>
      <c r="F47" s="3">
        <v>3</v>
      </c>
      <c r="G47" s="9">
        <v>0</v>
      </c>
      <c r="H47" s="8">
        <v>2</v>
      </c>
      <c r="I47" s="9">
        <v>2</v>
      </c>
      <c r="J47" s="8">
        <v>0</v>
      </c>
      <c r="K47" s="9">
        <v>0</v>
      </c>
      <c r="L47" s="8">
        <v>0</v>
      </c>
      <c r="M47" s="9">
        <v>0</v>
      </c>
      <c r="N47" s="8">
        <v>0</v>
      </c>
      <c r="O47" s="9">
        <v>0</v>
      </c>
      <c r="P47" s="8">
        <v>0</v>
      </c>
      <c r="Q47" s="37">
        <v>0</v>
      </c>
      <c r="R47" s="11">
        <f t="shared" si="10"/>
        <v>5</v>
      </c>
      <c r="S47" s="6">
        <f t="shared" si="11"/>
        <v>2</v>
      </c>
      <c r="T47" s="12">
        <f t="shared" si="12"/>
        <v>0.4</v>
      </c>
      <c r="U47" s="3">
        <v>4</v>
      </c>
      <c r="V47" s="27">
        <f t="shared" si="13"/>
        <v>0.8</v>
      </c>
      <c r="W47" s="3">
        <v>0</v>
      </c>
      <c r="X47" s="74">
        <v>0</v>
      </c>
      <c r="Y47" s="74">
        <v>0</v>
      </c>
      <c r="Z47" s="75">
        <v>0</v>
      </c>
    </row>
    <row r="48" spans="1:26" ht="16.2" x14ac:dyDescent="0.25">
      <c r="A48" s="70" t="s">
        <v>70</v>
      </c>
      <c r="B48" s="64" t="s">
        <v>66</v>
      </c>
      <c r="C48" s="11">
        <f t="shared" si="7"/>
        <v>3</v>
      </c>
      <c r="D48" s="6">
        <f t="shared" si="8"/>
        <v>1</v>
      </c>
      <c r="E48" s="14">
        <f t="shared" si="9"/>
        <v>0.33333333333333331</v>
      </c>
      <c r="F48" s="3">
        <v>3</v>
      </c>
      <c r="G48" s="9">
        <v>2</v>
      </c>
      <c r="H48" s="7">
        <v>3</v>
      </c>
      <c r="I48" s="9">
        <v>1</v>
      </c>
      <c r="J48" s="7">
        <v>2</v>
      </c>
      <c r="K48" s="9">
        <v>0</v>
      </c>
      <c r="L48" s="7">
        <v>0</v>
      </c>
      <c r="M48" s="9">
        <v>0</v>
      </c>
      <c r="N48" s="7">
        <v>0</v>
      </c>
      <c r="O48" s="9">
        <v>0</v>
      </c>
      <c r="P48" s="7">
        <v>0</v>
      </c>
      <c r="Q48" s="37">
        <v>0</v>
      </c>
      <c r="R48" s="11">
        <f t="shared" si="10"/>
        <v>8</v>
      </c>
      <c r="S48" s="6">
        <f t="shared" si="11"/>
        <v>3</v>
      </c>
      <c r="T48" s="12">
        <f t="shared" si="12"/>
        <v>0.375</v>
      </c>
      <c r="U48" s="3">
        <v>5</v>
      </c>
      <c r="V48" s="27">
        <f t="shared" si="13"/>
        <v>0.625</v>
      </c>
      <c r="W48" s="3">
        <v>0</v>
      </c>
      <c r="X48" s="49">
        <v>0</v>
      </c>
      <c r="Y48" s="49">
        <v>0</v>
      </c>
      <c r="Z48" s="50">
        <v>0</v>
      </c>
    </row>
    <row r="49" spans="1:26" ht="16.2" x14ac:dyDescent="0.25">
      <c r="A49" s="70" t="s">
        <v>86</v>
      </c>
      <c r="B49" s="64" t="s">
        <v>66</v>
      </c>
      <c r="C49" s="11">
        <f t="shared" si="7"/>
        <v>6</v>
      </c>
      <c r="D49" s="6">
        <f t="shared" si="8"/>
        <v>2</v>
      </c>
      <c r="E49" s="14">
        <f t="shared" si="9"/>
        <v>0.33333333333333331</v>
      </c>
      <c r="F49" s="3">
        <v>2</v>
      </c>
      <c r="G49" s="9">
        <v>2</v>
      </c>
      <c r="H49" s="8">
        <v>3</v>
      </c>
      <c r="I49" s="9">
        <v>2</v>
      </c>
      <c r="J49" s="8">
        <v>3</v>
      </c>
      <c r="K49" s="9">
        <v>1</v>
      </c>
      <c r="L49" s="7">
        <v>2</v>
      </c>
      <c r="M49" s="9">
        <v>0</v>
      </c>
      <c r="N49" s="7">
        <v>2</v>
      </c>
      <c r="O49" s="9">
        <v>0</v>
      </c>
      <c r="P49" s="7">
        <v>2</v>
      </c>
      <c r="Q49" s="37">
        <v>0</v>
      </c>
      <c r="R49" s="11">
        <f t="shared" si="10"/>
        <v>14</v>
      </c>
      <c r="S49" s="6">
        <f t="shared" si="11"/>
        <v>5</v>
      </c>
      <c r="T49" s="12">
        <f t="shared" si="12"/>
        <v>0.35714285714285715</v>
      </c>
      <c r="U49" s="3">
        <v>2</v>
      </c>
      <c r="V49" s="27">
        <f t="shared" si="13"/>
        <v>0.14285714285714285</v>
      </c>
      <c r="W49" s="3">
        <v>2</v>
      </c>
      <c r="X49" s="36">
        <v>1</v>
      </c>
      <c r="Y49" s="36">
        <v>5</v>
      </c>
      <c r="Z49" s="37">
        <v>2</v>
      </c>
    </row>
    <row r="50" spans="1:26" ht="16.2" x14ac:dyDescent="0.25">
      <c r="A50" s="70" t="s">
        <v>83</v>
      </c>
      <c r="B50" s="64" t="s">
        <v>66</v>
      </c>
      <c r="C50" s="11">
        <f t="shared" si="7"/>
        <v>3</v>
      </c>
      <c r="D50" s="6">
        <f t="shared" si="8"/>
        <v>1</v>
      </c>
      <c r="E50" s="14">
        <f t="shared" si="9"/>
        <v>0.33333333333333331</v>
      </c>
      <c r="F50" s="3">
        <v>1</v>
      </c>
      <c r="G50" s="9">
        <v>1</v>
      </c>
      <c r="H50" s="7">
        <v>3</v>
      </c>
      <c r="I50" s="9">
        <v>1</v>
      </c>
      <c r="J50" s="7">
        <v>2</v>
      </c>
      <c r="K50" s="9">
        <v>0</v>
      </c>
      <c r="L50" s="8">
        <v>0</v>
      </c>
      <c r="M50" s="9">
        <v>0</v>
      </c>
      <c r="N50" s="8">
        <v>0</v>
      </c>
      <c r="O50" s="9">
        <v>0</v>
      </c>
      <c r="P50" s="8">
        <v>0</v>
      </c>
      <c r="Q50" s="37">
        <v>0</v>
      </c>
      <c r="R50" s="11">
        <f t="shared" si="10"/>
        <v>6</v>
      </c>
      <c r="S50" s="6">
        <f t="shared" si="11"/>
        <v>2</v>
      </c>
      <c r="T50" s="12">
        <f t="shared" si="12"/>
        <v>0.33333333333333331</v>
      </c>
      <c r="U50" s="3">
        <v>5</v>
      </c>
      <c r="V50" s="27">
        <f t="shared" si="13"/>
        <v>0.83333333333333337</v>
      </c>
      <c r="W50" s="3">
        <v>0</v>
      </c>
      <c r="X50" s="49">
        <v>0</v>
      </c>
      <c r="Y50" s="49">
        <v>0</v>
      </c>
      <c r="Z50" s="75">
        <v>0</v>
      </c>
    </row>
    <row r="51" spans="1:26" ht="16.2" x14ac:dyDescent="0.25">
      <c r="A51" s="70" t="s">
        <v>78</v>
      </c>
      <c r="B51" s="64" t="s">
        <v>66</v>
      </c>
      <c r="C51" s="11">
        <f t="shared" si="7"/>
        <v>3</v>
      </c>
      <c r="D51" s="6">
        <f t="shared" si="8"/>
        <v>0.5</v>
      </c>
      <c r="E51" s="14">
        <f t="shared" si="9"/>
        <v>0.16666666666666666</v>
      </c>
      <c r="F51" s="3">
        <v>2</v>
      </c>
      <c r="G51" s="9">
        <v>1</v>
      </c>
      <c r="H51" s="7">
        <v>2</v>
      </c>
      <c r="I51" s="9">
        <v>0</v>
      </c>
      <c r="J51" s="7">
        <v>3</v>
      </c>
      <c r="K51" s="9">
        <v>1</v>
      </c>
      <c r="L51" s="8">
        <v>0</v>
      </c>
      <c r="M51" s="9">
        <v>0</v>
      </c>
      <c r="N51" s="8">
        <v>0</v>
      </c>
      <c r="O51" s="9">
        <v>0</v>
      </c>
      <c r="P51" s="8">
        <v>0</v>
      </c>
      <c r="Q51" s="37">
        <v>0</v>
      </c>
      <c r="R51" s="11">
        <f t="shared" si="10"/>
        <v>7</v>
      </c>
      <c r="S51" s="6">
        <f t="shared" si="11"/>
        <v>2</v>
      </c>
      <c r="T51" s="12">
        <f t="shared" si="12"/>
        <v>0.2857142857142857</v>
      </c>
      <c r="U51" s="3">
        <v>4</v>
      </c>
      <c r="V51" s="27">
        <f t="shared" si="13"/>
        <v>0.5714285714285714</v>
      </c>
      <c r="W51" s="3">
        <v>5</v>
      </c>
      <c r="X51" s="36">
        <v>2</v>
      </c>
      <c r="Y51" s="36">
        <v>14</v>
      </c>
      <c r="Z51" s="37">
        <v>6</v>
      </c>
    </row>
    <row r="52" spans="1:26" ht="16.2" x14ac:dyDescent="0.25">
      <c r="A52" s="70" t="s">
        <v>85</v>
      </c>
      <c r="B52" s="64" t="s">
        <v>66</v>
      </c>
      <c r="C52" s="11">
        <f t="shared" si="7"/>
        <v>3</v>
      </c>
      <c r="D52" s="6">
        <f t="shared" si="8"/>
        <v>0</v>
      </c>
      <c r="E52" s="14">
        <f t="shared" si="9"/>
        <v>0</v>
      </c>
      <c r="F52" s="3">
        <v>2</v>
      </c>
      <c r="G52" s="9">
        <v>0</v>
      </c>
      <c r="H52" s="8">
        <v>2</v>
      </c>
      <c r="I52" s="9">
        <v>0</v>
      </c>
      <c r="J52" s="8">
        <v>2</v>
      </c>
      <c r="K52" s="9">
        <v>0</v>
      </c>
      <c r="L52" s="8">
        <v>0</v>
      </c>
      <c r="M52" s="9">
        <v>0</v>
      </c>
      <c r="N52" s="8">
        <v>0</v>
      </c>
      <c r="O52" s="9">
        <v>0</v>
      </c>
      <c r="P52" s="8">
        <v>0</v>
      </c>
      <c r="Q52" s="37">
        <v>0</v>
      </c>
      <c r="R52" s="11">
        <f t="shared" si="10"/>
        <v>6</v>
      </c>
      <c r="S52" s="6">
        <f t="shared" si="11"/>
        <v>0</v>
      </c>
      <c r="T52" s="12">
        <f t="shared" si="12"/>
        <v>0</v>
      </c>
      <c r="U52" s="3">
        <v>2</v>
      </c>
      <c r="V52" s="27">
        <f t="shared" si="13"/>
        <v>0.33333333333333331</v>
      </c>
      <c r="W52" s="3">
        <v>0</v>
      </c>
      <c r="X52" s="36">
        <v>0</v>
      </c>
      <c r="Y52" s="36">
        <v>0</v>
      </c>
      <c r="Z52" s="37">
        <v>0</v>
      </c>
    </row>
    <row r="53" spans="1:26" ht="16.2" x14ac:dyDescent="0.25">
      <c r="A53" s="70" t="s">
        <v>92</v>
      </c>
      <c r="B53" s="64" t="s">
        <v>66</v>
      </c>
      <c r="C53" s="11">
        <f t="shared" si="7"/>
        <v>2</v>
      </c>
      <c r="D53" s="6">
        <f t="shared" si="8"/>
        <v>0</v>
      </c>
      <c r="E53" s="14">
        <f t="shared" si="9"/>
        <v>0</v>
      </c>
      <c r="F53" s="3">
        <v>0</v>
      </c>
      <c r="G53" s="9">
        <v>0</v>
      </c>
      <c r="H53" s="7">
        <v>0</v>
      </c>
      <c r="I53" s="9">
        <v>0</v>
      </c>
      <c r="J53" s="7">
        <v>0</v>
      </c>
      <c r="K53" s="9">
        <v>0</v>
      </c>
      <c r="L53" s="8">
        <v>0</v>
      </c>
      <c r="M53" s="9">
        <v>0</v>
      </c>
      <c r="N53" s="8">
        <v>1</v>
      </c>
      <c r="O53" s="9">
        <v>0</v>
      </c>
      <c r="P53" s="8">
        <v>3</v>
      </c>
      <c r="Q53" s="50">
        <v>0</v>
      </c>
      <c r="R53" s="11">
        <f t="shared" si="10"/>
        <v>4</v>
      </c>
      <c r="S53" s="6">
        <f t="shared" si="11"/>
        <v>0</v>
      </c>
      <c r="T53" s="12">
        <f t="shared" si="12"/>
        <v>0</v>
      </c>
      <c r="U53" s="3">
        <v>2</v>
      </c>
      <c r="V53" s="27">
        <f t="shared" si="13"/>
        <v>0.5</v>
      </c>
      <c r="W53" s="3">
        <v>11</v>
      </c>
      <c r="X53" s="49">
        <v>4</v>
      </c>
      <c r="Y53" s="49">
        <v>26</v>
      </c>
      <c r="Z53" s="50">
        <v>10</v>
      </c>
    </row>
    <row r="54" spans="1:26" ht="16.2" x14ac:dyDescent="0.25">
      <c r="A54" s="70" t="s">
        <v>93</v>
      </c>
      <c r="B54" s="64" t="s">
        <v>66</v>
      </c>
      <c r="C54" s="11">
        <f t="shared" si="7"/>
        <v>2</v>
      </c>
      <c r="D54" s="6">
        <f t="shared" si="8"/>
        <v>0</v>
      </c>
      <c r="E54" s="14">
        <f t="shared" si="9"/>
        <v>0</v>
      </c>
      <c r="F54" s="3">
        <v>0</v>
      </c>
      <c r="G54" s="9">
        <v>0</v>
      </c>
      <c r="H54" s="8">
        <v>0</v>
      </c>
      <c r="I54" s="9">
        <v>0</v>
      </c>
      <c r="J54" s="8">
        <v>0</v>
      </c>
      <c r="K54" s="9">
        <v>0</v>
      </c>
      <c r="L54" s="8">
        <v>0</v>
      </c>
      <c r="M54" s="9">
        <v>0</v>
      </c>
      <c r="N54" s="8">
        <v>2</v>
      </c>
      <c r="O54" s="9">
        <v>0</v>
      </c>
      <c r="P54" s="8">
        <v>2</v>
      </c>
      <c r="Q54" s="50">
        <v>0</v>
      </c>
      <c r="R54" s="11">
        <f t="shared" si="10"/>
        <v>4</v>
      </c>
      <c r="S54" s="6">
        <f t="shared" si="11"/>
        <v>0</v>
      </c>
      <c r="T54" s="12">
        <f t="shared" si="12"/>
        <v>0</v>
      </c>
      <c r="U54" s="3">
        <v>3</v>
      </c>
      <c r="V54" s="27">
        <f t="shared" si="13"/>
        <v>0.75</v>
      </c>
      <c r="W54" s="3">
        <v>0</v>
      </c>
      <c r="X54" s="74">
        <v>0</v>
      </c>
      <c r="Y54" s="74">
        <v>0</v>
      </c>
      <c r="Z54" s="75">
        <v>0</v>
      </c>
    </row>
    <row r="55" spans="1:26" ht="16.2" x14ac:dyDescent="0.25">
      <c r="A55" s="70" t="s">
        <v>106</v>
      </c>
      <c r="B55" s="64" t="s">
        <v>94</v>
      </c>
      <c r="C55" s="11">
        <f t="shared" ref="C55:C73" si="14">SUM(IF(F55=0,0,1),IF(H55=0,0,1),IF(J55=0,0,1),IF(L55=0,0,1),IF(N55=0,0,1),IF(P55=0,0,1))</f>
        <v>6</v>
      </c>
      <c r="D55" s="6">
        <f t="shared" ref="D55:D73" si="15">SUM(IF(G55=F55,1,0)+IF(G55*F55=2,0.5,0)+IF(G55*F55=6,1,0)+IF(F55=0,0,0)+IF(I55=H55,1,0)+IF(I55*H55=2,0.5,0)+IF(I55*H55=6,1,0)+IF(H55=0,0,0)+IF(K55=J55,1,0)+IF(K55*J55=2,0.5,0)+IF(K55*J55=6,1,0)+IF(J55=0,0,0)+IF(M55=L55,1,0)+IF(M55*L55=2,0.5,0)+IF(M55*L55=6,1,0)+IF(L55=0,0,0)+IF(O55=N55,1,0)+IF(O55*N55=2,0.5,0)+IF(O55*N55=6,1,0)+IF(N55=0,0,0)+IF(Q55=P55,1,0)+IF(Q55*P55=2,0.5,0)+IF(Q55*P55=6,1,0)+IF(P55=0,0,0))-SUM(IF(F55=0,1,0),IF(H55=0,1,0),IF(J55=0,1,0),IF(L55=0,1,0),IF(N55=0,1,0),IF(P55=0,1,0))</f>
        <v>5</v>
      </c>
      <c r="E55" s="14">
        <f t="shared" ref="E55:E73" si="16">D55/C55</f>
        <v>0.83333333333333337</v>
      </c>
      <c r="F55" s="3">
        <v>3</v>
      </c>
      <c r="G55" s="9">
        <v>3</v>
      </c>
      <c r="H55" s="8">
        <v>2</v>
      </c>
      <c r="I55" s="9">
        <v>2</v>
      </c>
      <c r="J55" s="8">
        <v>3</v>
      </c>
      <c r="K55" s="9">
        <v>1</v>
      </c>
      <c r="L55" s="8">
        <v>2</v>
      </c>
      <c r="M55" s="9">
        <v>2</v>
      </c>
      <c r="N55" s="8">
        <v>2</v>
      </c>
      <c r="O55" s="9">
        <v>2</v>
      </c>
      <c r="P55" s="8">
        <v>2</v>
      </c>
      <c r="Q55" s="75">
        <v>2</v>
      </c>
      <c r="R55" s="11">
        <f t="shared" ref="R55:R73" si="17">F55+H55+J55+L55+N55+P55</f>
        <v>14</v>
      </c>
      <c r="S55" s="6">
        <f t="shared" ref="S55:S73" si="18">G55+I55+K55+M55+O55+Q55</f>
        <v>12</v>
      </c>
      <c r="T55" s="12">
        <f t="shared" ref="T55:T73" si="19">S55/R55</f>
        <v>0.8571428571428571</v>
      </c>
      <c r="U55" s="3">
        <v>14</v>
      </c>
      <c r="V55" s="27">
        <f t="shared" ref="V55:V73" si="20">U55/R55</f>
        <v>1</v>
      </c>
      <c r="W55" s="3">
        <v>6</v>
      </c>
      <c r="X55" s="79">
        <v>4</v>
      </c>
      <c r="Y55" s="79">
        <v>16</v>
      </c>
      <c r="Z55" s="80">
        <v>9</v>
      </c>
    </row>
    <row r="56" spans="1:26" ht="16.2" x14ac:dyDescent="0.25">
      <c r="A56" s="70" t="s">
        <v>103</v>
      </c>
      <c r="B56" s="64" t="s">
        <v>94</v>
      </c>
      <c r="C56" s="11">
        <f t="shared" si="14"/>
        <v>2</v>
      </c>
      <c r="D56" s="6">
        <f t="shared" si="15"/>
        <v>1.5</v>
      </c>
      <c r="E56" s="14">
        <f t="shared" si="16"/>
        <v>0.75</v>
      </c>
      <c r="F56" s="3">
        <v>2</v>
      </c>
      <c r="G56" s="9">
        <v>1</v>
      </c>
      <c r="H56" s="8">
        <v>2</v>
      </c>
      <c r="I56" s="9">
        <v>2</v>
      </c>
      <c r="J56" s="8">
        <v>0</v>
      </c>
      <c r="K56" s="9">
        <v>0</v>
      </c>
      <c r="L56" s="8">
        <v>0</v>
      </c>
      <c r="M56" s="9">
        <v>0</v>
      </c>
      <c r="N56" s="8">
        <v>0</v>
      </c>
      <c r="O56" s="9">
        <v>0</v>
      </c>
      <c r="P56" s="8">
        <v>0</v>
      </c>
      <c r="Q56" s="75">
        <v>0</v>
      </c>
      <c r="R56" s="11">
        <f t="shared" si="17"/>
        <v>4</v>
      </c>
      <c r="S56" s="6">
        <f t="shared" si="18"/>
        <v>3</v>
      </c>
      <c r="T56" s="12">
        <f t="shared" si="19"/>
        <v>0.75</v>
      </c>
      <c r="U56" s="3">
        <v>4</v>
      </c>
      <c r="V56" s="27">
        <f t="shared" si="20"/>
        <v>1</v>
      </c>
      <c r="W56" s="3">
        <v>10</v>
      </c>
      <c r="X56" s="79">
        <v>6</v>
      </c>
      <c r="Y56" s="79">
        <v>24</v>
      </c>
      <c r="Z56" s="80">
        <v>15</v>
      </c>
    </row>
    <row r="57" spans="1:26" ht="16.2" x14ac:dyDescent="0.25">
      <c r="A57" s="70" t="s">
        <v>102</v>
      </c>
      <c r="B57" s="64" t="s">
        <v>94</v>
      </c>
      <c r="C57" s="11">
        <f t="shared" si="14"/>
        <v>3</v>
      </c>
      <c r="D57" s="6">
        <f t="shared" si="15"/>
        <v>2.5</v>
      </c>
      <c r="E57" s="14">
        <f t="shared" si="16"/>
        <v>0.83333333333333337</v>
      </c>
      <c r="F57" s="3">
        <v>2</v>
      </c>
      <c r="G57" s="9">
        <v>1</v>
      </c>
      <c r="H57" s="8">
        <v>2</v>
      </c>
      <c r="I57" s="9">
        <v>2</v>
      </c>
      <c r="J57" s="8">
        <v>3</v>
      </c>
      <c r="K57" s="9">
        <v>2</v>
      </c>
      <c r="L57" s="8">
        <v>0</v>
      </c>
      <c r="M57" s="9">
        <v>0</v>
      </c>
      <c r="N57" s="8">
        <v>0</v>
      </c>
      <c r="O57" s="9">
        <v>0</v>
      </c>
      <c r="P57" s="8">
        <v>0</v>
      </c>
      <c r="Q57" s="75">
        <v>0</v>
      </c>
      <c r="R57" s="11">
        <f t="shared" si="17"/>
        <v>7</v>
      </c>
      <c r="S57" s="6">
        <f t="shared" si="18"/>
        <v>5</v>
      </c>
      <c r="T57" s="12">
        <f t="shared" si="19"/>
        <v>0.7142857142857143</v>
      </c>
      <c r="U57" s="3">
        <v>6</v>
      </c>
      <c r="V57" s="27">
        <f t="shared" si="20"/>
        <v>0.8571428571428571</v>
      </c>
      <c r="W57" s="3">
        <v>0</v>
      </c>
      <c r="X57" s="79">
        <v>0</v>
      </c>
      <c r="Y57" s="79">
        <v>0</v>
      </c>
      <c r="Z57" s="80">
        <v>0</v>
      </c>
    </row>
    <row r="58" spans="1:26" ht="16.2" x14ac:dyDescent="0.25">
      <c r="A58" s="70" t="s">
        <v>107</v>
      </c>
      <c r="B58" s="64" t="s">
        <v>94</v>
      </c>
      <c r="C58" s="11">
        <f t="shared" si="14"/>
        <v>3</v>
      </c>
      <c r="D58" s="6">
        <f t="shared" si="15"/>
        <v>2</v>
      </c>
      <c r="E58" s="14">
        <f t="shared" si="16"/>
        <v>0.66666666666666663</v>
      </c>
      <c r="F58" s="3">
        <v>0</v>
      </c>
      <c r="G58" s="9">
        <v>0</v>
      </c>
      <c r="H58" s="8">
        <v>0</v>
      </c>
      <c r="I58" s="9">
        <v>0</v>
      </c>
      <c r="J58" s="8">
        <v>0</v>
      </c>
      <c r="K58" s="9">
        <v>0</v>
      </c>
      <c r="L58" s="8">
        <v>2</v>
      </c>
      <c r="M58" s="9">
        <v>2</v>
      </c>
      <c r="N58" s="8">
        <v>2</v>
      </c>
      <c r="O58" s="9">
        <v>2</v>
      </c>
      <c r="P58" s="8">
        <v>2</v>
      </c>
      <c r="Q58" s="75">
        <v>0</v>
      </c>
      <c r="R58" s="11">
        <f t="shared" si="17"/>
        <v>6</v>
      </c>
      <c r="S58" s="6">
        <f t="shared" si="18"/>
        <v>4</v>
      </c>
      <c r="T58" s="12">
        <f t="shared" si="19"/>
        <v>0.66666666666666663</v>
      </c>
      <c r="U58" s="3">
        <v>6</v>
      </c>
      <c r="V58" s="27">
        <f t="shared" si="20"/>
        <v>1</v>
      </c>
      <c r="W58" s="3">
        <v>6</v>
      </c>
      <c r="X58" s="74">
        <v>4</v>
      </c>
      <c r="Y58" s="74">
        <v>15</v>
      </c>
      <c r="Z58" s="75">
        <v>9</v>
      </c>
    </row>
    <row r="59" spans="1:26" ht="16.2" x14ac:dyDescent="0.25">
      <c r="A59" s="70" t="s">
        <v>109</v>
      </c>
      <c r="B59" s="64" t="s">
        <v>29</v>
      </c>
      <c r="C59" s="11">
        <f t="shared" si="14"/>
        <v>2</v>
      </c>
      <c r="D59" s="6">
        <f t="shared" si="15"/>
        <v>2</v>
      </c>
      <c r="E59" s="14">
        <f t="shared" si="16"/>
        <v>1</v>
      </c>
      <c r="F59" s="3">
        <v>0</v>
      </c>
      <c r="G59" s="9">
        <v>0</v>
      </c>
      <c r="H59" s="8">
        <v>0</v>
      </c>
      <c r="I59" s="9">
        <v>0</v>
      </c>
      <c r="J59" s="8">
        <v>0</v>
      </c>
      <c r="K59" s="9">
        <v>0</v>
      </c>
      <c r="L59" s="8">
        <v>3</v>
      </c>
      <c r="M59" s="9">
        <v>2</v>
      </c>
      <c r="N59" s="8">
        <v>3</v>
      </c>
      <c r="O59" s="9">
        <v>2</v>
      </c>
      <c r="P59" s="8">
        <v>0</v>
      </c>
      <c r="Q59" s="80">
        <v>0</v>
      </c>
      <c r="R59" s="11">
        <f t="shared" si="17"/>
        <v>6</v>
      </c>
      <c r="S59" s="6">
        <f t="shared" si="18"/>
        <v>4</v>
      </c>
      <c r="T59" s="12">
        <f t="shared" si="19"/>
        <v>0.66666666666666663</v>
      </c>
      <c r="U59" s="3">
        <v>6</v>
      </c>
      <c r="V59" s="27">
        <f t="shared" si="20"/>
        <v>1</v>
      </c>
      <c r="W59" s="3">
        <v>5</v>
      </c>
      <c r="X59" s="79">
        <v>2</v>
      </c>
      <c r="Y59" s="79">
        <v>14</v>
      </c>
      <c r="Z59" s="80">
        <v>7</v>
      </c>
    </row>
    <row r="60" spans="1:26" ht="16.2" x14ac:dyDescent="0.25">
      <c r="A60" s="70" t="s">
        <v>100</v>
      </c>
      <c r="B60" s="64" t="s">
        <v>94</v>
      </c>
      <c r="C60" s="11">
        <f t="shared" si="14"/>
        <v>3</v>
      </c>
      <c r="D60" s="6">
        <f t="shared" si="15"/>
        <v>2</v>
      </c>
      <c r="E60" s="14">
        <f t="shared" si="16"/>
        <v>0.66666666666666663</v>
      </c>
      <c r="F60" s="3">
        <v>3</v>
      </c>
      <c r="G60" s="9">
        <v>2</v>
      </c>
      <c r="H60" s="8">
        <v>2</v>
      </c>
      <c r="I60" s="9">
        <v>0</v>
      </c>
      <c r="J60" s="8">
        <v>3</v>
      </c>
      <c r="K60" s="9">
        <v>3</v>
      </c>
      <c r="L60" s="8">
        <v>0</v>
      </c>
      <c r="M60" s="9">
        <v>0</v>
      </c>
      <c r="N60" s="8">
        <v>0</v>
      </c>
      <c r="O60" s="9">
        <v>0</v>
      </c>
      <c r="P60" s="8">
        <v>0</v>
      </c>
      <c r="Q60" s="75">
        <v>0</v>
      </c>
      <c r="R60" s="11">
        <f t="shared" si="17"/>
        <v>8</v>
      </c>
      <c r="S60" s="6">
        <f t="shared" si="18"/>
        <v>5</v>
      </c>
      <c r="T60" s="12">
        <f t="shared" si="19"/>
        <v>0.625</v>
      </c>
      <c r="U60" s="3">
        <v>8</v>
      </c>
      <c r="V60" s="27">
        <f t="shared" si="20"/>
        <v>1</v>
      </c>
      <c r="W60" s="3">
        <v>9</v>
      </c>
      <c r="X60" s="74">
        <v>4</v>
      </c>
      <c r="Y60" s="74">
        <v>22</v>
      </c>
      <c r="Z60" s="75">
        <v>11</v>
      </c>
    </row>
    <row r="61" spans="1:26" ht="16.2" x14ac:dyDescent="0.25">
      <c r="A61" s="70" t="s">
        <v>101</v>
      </c>
      <c r="B61" s="64" t="s">
        <v>94</v>
      </c>
      <c r="C61" s="11">
        <f t="shared" si="14"/>
        <v>6</v>
      </c>
      <c r="D61" s="6">
        <f t="shared" si="15"/>
        <v>3</v>
      </c>
      <c r="E61" s="14">
        <f t="shared" si="16"/>
        <v>0.5</v>
      </c>
      <c r="F61" s="3">
        <v>3</v>
      </c>
      <c r="G61" s="9">
        <v>1</v>
      </c>
      <c r="H61" s="8">
        <v>2</v>
      </c>
      <c r="I61" s="9">
        <v>0</v>
      </c>
      <c r="J61" s="8">
        <v>2</v>
      </c>
      <c r="K61" s="9">
        <v>2</v>
      </c>
      <c r="L61" s="8">
        <v>3</v>
      </c>
      <c r="M61" s="9">
        <v>1</v>
      </c>
      <c r="N61" s="8">
        <v>2</v>
      </c>
      <c r="O61" s="9">
        <v>2</v>
      </c>
      <c r="P61" s="8">
        <v>2</v>
      </c>
      <c r="Q61" s="75">
        <v>2</v>
      </c>
      <c r="R61" s="11">
        <f t="shared" si="17"/>
        <v>14</v>
      </c>
      <c r="S61" s="6">
        <f t="shared" si="18"/>
        <v>8</v>
      </c>
      <c r="T61" s="12">
        <f t="shared" si="19"/>
        <v>0.5714285714285714</v>
      </c>
      <c r="U61" s="3">
        <v>14</v>
      </c>
      <c r="V61" s="27">
        <f t="shared" si="20"/>
        <v>1</v>
      </c>
      <c r="W61" s="3">
        <v>6</v>
      </c>
      <c r="X61" s="74">
        <v>6</v>
      </c>
      <c r="Y61" s="74">
        <v>15</v>
      </c>
      <c r="Z61" s="75">
        <v>12</v>
      </c>
    </row>
    <row r="62" spans="1:26" ht="16.2" x14ac:dyDescent="0.25">
      <c r="A62" s="70" t="s">
        <v>111</v>
      </c>
      <c r="B62" s="64" t="s">
        <v>29</v>
      </c>
      <c r="C62" s="11">
        <f t="shared" si="14"/>
        <v>3</v>
      </c>
      <c r="D62" s="6">
        <f t="shared" si="15"/>
        <v>2</v>
      </c>
      <c r="E62" s="14">
        <f t="shared" si="16"/>
        <v>0.66666666666666663</v>
      </c>
      <c r="F62" s="3">
        <v>0</v>
      </c>
      <c r="G62" s="9">
        <v>0</v>
      </c>
      <c r="H62" s="8">
        <v>0</v>
      </c>
      <c r="I62" s="9">
        <v>0</v>
      </c>
      <c r="J62" s="8">
        <v>0</v>
      </c>
      <c r="K62" s="9">
        <v>0</v>
      </c>
      <c r="L62" s="8">
        <v>3</v>
      </c>
      <c r="M62" s="9">
        <v>2</v>
      </c>
      <c r="N62" s="8">
        <v>2</v>
      </c>
      <c r="O62" s="9">
        <v>0</v>
      </c>
      <c r="P62" s="8">
        <v>2</v>
      </c>
      <c r="Q62" s="80">
        <v>2</v>
      </c>
      <c r="R62" s="11">
        <f t="shared" si="17"/>
        <v>7</v>
      </c>
      <c r="S62" s="6">
        <f t="shared" si="18"/>
        <v>4</v>
      </c>
      <c r="T62" s="12">
        <f t="shared" si="19"/>
        <v>0.5714285714285714</v>
      </c>
      <c r="U62" s="3">
        <v>7</v>
      </c>
      <c r="V62" s="27">
        <f t="shared" si="20"/>
        <v>1</v>
      </c>
      <c r="W62" s="3">
        <v>16</v>
      </c>
      <c r="X62" s="79">
        <v>4</v>
      </c>
      <c r="Y62" s="79">
        <v>38</v>
      </c>
      <c r="Z62" s="80">
        <v>14</v>
      </c>
    </row>
    <row r="63" spans="1:26" ht="16.2" x14ac:dyDescent="0.25">
      <c r="A63" s="70" t="s">
        <v>112</v>
      </c>
      <c r="B63" s="64" t="s">
        <v>29</v>
      </c>
      <c r="C63" s="11">
        <f t="shared" si="14"/>
        <v>3</v>
      </c>
      <c r="D63" s="6">
        <f t="shared" si="15"/>
        <v>2</v>
      </c>
      <c r="E63" s="14">
        <f t="shared" si="16"/>
        <v>0.66666666666666663</v>
      </c>
      <c r="F63" s="3">
        <v>0</v>
      </c>
      <c r="G63" s="9">
        <v>0</v>
      </c>
      <c r="H63" s="8">
        <v>0</v>
      </c>
      <c r="I63" s="9">
        <v>0</v>
      </c>
      <c r="J63" s="8">
        <v>0</v>
      </c>
      <c r="K63" s="9">
        <v>0</v>
      </c>
      <c r="L63" s="8">
        <v>2</v>
      </c>
      <c r="M63" s="9">
        <v>2</v>
      </c>
      <c r="N63" s="8">
        <v>3</v>
      </c>
      <c r="O63" s="9">
        <v>2</v>
      </c>
      <c r="P63" s="8">
        <v>2</v>
      </c>
      <c r="Q63" s="80">
        <v>0</v>
      </c>
      <c r="R63" s="11">
        <f t="shared" si="17"/>
        <v>7</v>
      </c>
      <c r="S63" s="6">
        <f t="shared" si="18"/>
        <v>4</v>
      </c>
      <c r="T63" s="12">
        <f t="shared" si="19"/>
        <v>0.5714285714285714</v>
      </c>
      <c r="U63" s="3">
        <v>7</v>
      </c>
      <c r="V63" s="27">
        <f t="shared" si="20"/>
        <v>1</v>
      </c>
      <c r="W63" s="3">
        <v>6</v>
      </c>
      <c r="X63" s="79">
        <v>4</v>
      </c>
      <c r="Y63" s="79">
        <v>16</v>
      </c>
      <c r="Z63" s="80">
        <v>10</v>
      </c>
    </row>
    <row r="64" spans="1:26" ht="16.2" x14ac:dyDescent="0.25">
      <c r="A64" s="70" t="s">
        <v>96</v>
      </c>
      <c r="B64" s="64" t="s">
        <v>94</v>
      </c>
      <c r="C64" s="11">
        <f t="shared" si="14"/>
        <v>5</v>
      </c>
      <c r="D64" s="6">
        <f t="shared" si="15"/>
        <v>3</v>
      </c>
      <c r="E64" s="14">
        <f t="shared" si="16"/>
        <v>0.6</v>
      </c>
      <c r="F64" s="3">
        <v>3</v>
      </c>
      <c r="G64" s="9">
        <v>3</v>
      </c>
      <c r="H64" s="8">
        <v>3</v>
      </c>
      <c r="I64" s="9">
        <v>2</v>
      </c>
      <c r="J64" s="8">
        <v>3</v>
      </c>
      <c r="K64" s="9">
        <v>2</v>
      </c>
      <c r="L64" s="8">
        <v>2</v>
      </c>
      <c r="M64" s="9">
        <v>0</v>
      </c>
      <c r="N64" s="8">
        <v>2</v>
      </c>
      <c r="O64" s="9">
        <v>0</v>
      </c>
      <c r="P64" s="8">
        <v>0</v>
      </c>
      <c r="Q64" s="75">
        <v>0</v>
      </c>
      <c r="R64" s="11">
        <f t="shared" si="17"/>
        <v>13</v>
      </c>
      <c r="S64" s="6">
        <f t="shared" si="18"/>
        <v>7</v>
      </c>
      <c r="T64" s="12">
        <f t="shared" si="19"/>
        <v>0.53846153846153844</v>
      </c>
      <c r="U64" s="3">
        <v>13</v>
      </c>
      <c r="V64" s="27">
        <f t="shared" si="20"/>
        <v>1</v>
      </c>
      <c r="W64" s="3">
        <v>0</v>
      </c>
      <c r="X64" s="74">
        <v>0</v>
      </c>
      <c r="Y64" s="74">
        <v>0</v>
      </c>
      <c r="Z64" s="75">
        <v>0</v>
      </c>
    </row>
    <row r="65" spans="1:26" ht="16.2" x14ac:dyDescent="0.25">
      <c r="A65" s="70" t="s">
        <v>104</v>
      </c>
      <c r="B65" s="64" t="s">
        <v>94</v>
      </c>
      <c r="C65" s="11">
        <f t="shared" si="14"/>
        <v>6</v>
      </c>
      <c r="D65" s="6">
        <f t="shared" si="15"/>
        <v>3</v>
      </c>
      <c r="E65" s="14">
        <f t="shared" si="16"/>
        <v>0.5</v>
      </c>
      <c r="F65" s="3">
        <v>2</v>
      </c>
      <c r="G65" s="9">
        <v>2</v>
      </c>
      <c r="H65" s="8">
        <v>3</v>
      </c>
      <c r="I65" s="9">
        <v>1</v>
      </c>
      <c r="J65" s="8">
        <v>3</v>
      </c>
      <c r="K65" s="9">
        <v>2</v>
      </c>
      <c r="L65" s="8">
        <v>2</v>
      </c>
      <c r="M65" s="9">
        <v>0</v>
      </c>
      <c r="N65" s="8">
        <v>2</v>
      </c>
      <c r="O65" s="9">
        <v>0</v>
      </c>
      <c r="P65" s="8">
        <v>3</v>
      </c>
      <c r="Q65" s="75">
        <v>2</v>
      </c>
      <c r="R65" s="11">
        <f t="shared" si="17"/>
        <v>15</v>
      </c>
      <c r="S65" s="6">
        <f t="shared" si="18"/>
        <v>7</v>
      </c>
      <c r="T65" s="12">
        <f t="shared" si="19"/>
        <v>0.46666666666666667</v>
      </c>
      <c r="U65" s="3">
        <v>10</v>
      </c>
      <c r="V65" s="27">
        <f t="shared" si="20"/>
        <v>0.66666666666666663</v>
      </c>
      <c r="W65" s="3">
        <v>15</v>
      </c>
      <c r="X65" s="74">
        <v>5</v>
      </c>
      <c r="Y65" s="74">
        <v>34</v>
      </c>
      <c r="Z65" s="75">
        <v>14</v>
      </c>
    </row>
    <row r="66" spans="1:26" ht="16.2" x14ac:dyDescent="0.25">
      <c r="A66" s="70" t="s">
        <v>105</v>
      </c>
      <c r="B66" s="64" t="s">
        <v>94</v>
      </c>
      <c r="C66" s="11">
        <f t="shared" si="14"/>
        <v>3</v>
      </c>
      <c r="D66" s="6">
        <f t="shared" si="15"/>
        <v>1</v>
      </c>
      <c r="E66" s="14">
        <f t="shared" si="16"/>
        <v>0.33333333333333331</v>
      </c>
      <c r="F66" s="3">
        <v>3</v>
      </c>
      <c r="G66" s="9">
        <v>0</v>
      </c>
      <c r="H66" s="8">
        <v>3</v>
      </c>
      <c r="I66" s="9">
        <v>3</v>
      </c>
      <c r="J66" s="8">
        <v>3</v>
      </c>
      <c r="K66" s="9">
        <v>1</v>
      </c>
      <c r="L66" s="8">
        <v>0</v>
      </c>
      <c r="M66" s="9">
        <v>0</v>
      </c>
      <c r="N66" s="8">
        <v>0</v>
      </c>
      <c r="O66" s="9">
        <v>0</v>
      </c>
      <c r="P66" s="8">
        <v>0</v>
      </c>
      <c r="Q66" s="75">
        <v>0</v>
      </c>
      <c r="R66" s="11">
        <f t="shared" si="17"/>
        <v>9</v>
      </c>
      <c r="S66" s="6">
        <f t="shared" si="18"/>
        <v>4</v>
      </c>
      <c r="T66" s="12">
        <f t="shared" si="19"/>
        <v>0.44444444444444442</v>
      </c>
      <c r="U66" s="3">
        <v>3</v>
      </c>
      <c r="V66" s="27">
        <f t="shared" si="20"/>
        <v>0.33333333333333331</v>
      </c>
      <c r="W66" s="3">
        <v>0</v>
      </c>
      <c r="X66" s="74">
        <v>0</v>
      </c>
      <c r="Y66" s="74">
        <v>0</v>
      </c>
      <c r="Z66" s="75">
        <v>0</v>
      </c>
    </row>
    <row r="67" spans="1:26" ht="16.2" x14ac:dyDescent="0.25">
      <c r="A67" s="70" t="s">
        <v>98</v>
      </c>
      <c r="B67" s="64" t="s">
        <v>94</v>
      </c>
      <c r="C67" s="11">
        <f t="shared" si="14"/>
        <v>5</v>
      </c>
      <c r="D67" s="6">
        <f t="shared" si="15"/>
        <v>2</v>
      </c>
      <c r="E67" s="14">
        <f t="shared" si="16"/>
        <v>0.4</v>
      </c>
      <c r="F67" s="3">
        <v>2</v>
      </c>
      <c r="G67" s="9">
        <v>2</v>
      </c>
      <c r="H67" s="8">
        <v>3</v>
      </c>
      <c r="I67" s="9">
        <v>1</v>
      </c>
      <c r="J67" s="8">
        <v>3</v>
      </c>
      <c r="K67" s="9">
        <v>0</v>
      </c>
      <c r="L67" s="8">
        <v>2</v>
      </c>
      <c r="M67" s="9">
        <v>0</v>
      </c>
      <c r="N67" s="8">
        <v>0</v>
      </c>
      <c r="O67" s="9">
        <v>0</v>
      </c>
      <c r="P67" s="8">
        <v>2</v>
      </c>
      <c r="Q67" s="37">
        <v>2</v>
      </c>
      <c r="R67" s="11">
        <f t="shared" si="17"/>
        <v>12</v>
      </c>
      <c r="S67" s="6">
        <f t="shared" si="18"/>
        <v>5</v>
      </c>
      <c r="T67" s="12">
        <f t="shared" si="19"/>
        <v>0.41666666666666669</v>
      </c>
      <c r="U67" s="3">
        <v>10</v>
      </c>
      <c r="V67" s="27">
        <f t="shared" si="20"/>
        <v>0.83333333333333337</v>
      </c>
      <c r="W67" s="3">
        <v>4</v>
      </c>
      <c r="X67" s="49">
        <v>2</v>
      </c>
      <c r="Y67" s="49">
        <v>10</v>
      </c>
      <c r="Z67" s="50">
        <v>5</v>
      </c>
    </row>
    <row r="68" spans="1:26" ht="16.2" x14ac:dyDescent="0.25">
      <c r="A68" s="70" t="s">
        <v>99</v>
      </c>
      <c r="B68" s="64" t="s">
        <v>94</v>
      </c>
      <c r="C68" s="11">
        <f t="shared" si="14"/>
        <v>3</v>
      </c>
      <c r="D68" s="6">
        <f t="shared" si="15"/>
        <v>1</v>
      </c>
      <c r="E68" s="14">
        <f t="shared" si="16"/>
        <v>0.33333333333333331</v>
      </c>
      <c r="F68" s="3">
        <v>2</v>
      </c>
      <c r="G68" s="9">
        <v>0</v>
      </c>
      <c r="H68" s="8">
        <v>3</v>
      </c>
      <c r="I68" s="9">
        <v>2</v>
      </c>
      <c r="J68" s="8">
        <v>3</v>
      </c>
      <c r="K68" s="9">
        <v>1</v>
      </c>
      <c r="L68" s="8">
        <v>0</v>
      </c>
      <c r="M68" s="9">
        <v>0</v>
      </c>
      <c r="N68" s="8">
        <v>0</v>
      </c>
      <c r="O68" s="9">
        <v>0</v>
      </c>
      <c r="P68" s="8">
        <v>0</v>
      </c>
      <c r="Q68" s="37">
        <v>0</v>
      </c>
      <c r="R68" s="11">
        <f t="shared" si="17"/>
        <v>8</v>
      </c>
      <c r="S68" s="6">
        <f t="shared" si="18"/>
        <v>3</v>
      </c>
      <c r="T68" s="12">
        <f t="shared" si="19"/>
        <v>0.375</v>
      </c>
      <c r="U68" s="3">
        <v>8</v>
      </c>
      <c r="V68" s="27">
        <f t="shared" si="20"/>
        <v>1</v>
      </c>
      <c r="W68" s="3">
        <v>12</v>
      </c>
      <c r="X68" s="36">
        <v>5</v>
      </c>
      <c r="Y68" s="36">
        <v>31</v>
      </c>
      <c r="Z68" s="37">
        <v>13</v>
      </c>
    </row>
    <row r="69" spans="1:26" ht="16.2" x14ac:dyDescent="0.25">
      <c r="A69" s="83" t="s">
        <v>108</v>
      </c>
      <c r="B69" s="64" t="s">
        <v>94</v>
      </c>
      <c r="C69" s="11">
        <f t="shared" si="14"/>
        <v>3</v>
      </c>
      <c r="D69" s="6">
        <f t="shared" si="15"/>
        <v>1</v>
      </c>
      <c r="E69" s="14">
        <f t="shared" si="16"/>
        <v>0.33333333333333331</v>
      </c>
      <c r="F69" s="84">
        <v>0</v>
      </c>
      <c r="G69" s="85">
        <v>0</v>
      </c>
      <c r="H69" s="86">
        <v>0</v>
      </c>
      <c r="I69" s="85">
        <v>0</v>
      </c>
      <c r="J69" s="86">
        <v>0</v>
      </c>
      <c r="K69" s="85">
        <v>0</v>
      </c>
      <c r="L69" s="86">
        <v>3</v>
      </c>
      <c r="M69" s="87">
        <v>2</v>
      </c>
      <c r="N69" s="86">
        <v>3</v>
      </c>
      <c r="O69" s="87">
        <v>1</v>
      </c>
      <c r="P69" s="86">
        <v>2</v>
      </c>
      <c r="Q69" s="88">
        <v>0</v>
      </c>
      <c r="R69" s="11">
        <f t="shared" si="17"/>
        <v>8</v>
      </c>
      <c r="S69" s="6">
        <f t="shared" si="18"/>
        <v>3</v>
      </c>
      <c r="T69" s="12">
        <f t="shared" si="19"/>
        <v>0.375</v>
      </c>
      <c r="U69" s="84">
        <v>8</v>
      </c>
      <c r="V69" s="27">
        <f t="shared" si="20"/>
        <v>1</v>
      </c>
      <c r="W69" s="84">
        <v>4</v>
      </c>
      <c r="X69" s="89">
        <v>1.5</v>
      </c>
      <c r="Y69" s="89">
        <v>9</v>
      </c>
      <c r="Z69" s="90">
        <v>3</v>
      </c>
    </row>
    <row r="70" spans="1:26" ht="16.2" x14ac:dyDescent="0.25">
      <c r="A70" s="83" t="s">
        <v>113</v>
      </c>
      <c r="B70" s="64" t="s">
        <v>29</v>
      </c>
      <c r="C70" s="11">
        <f t="shared" si="14"/>
        <v>1</v>
      </c>
      <c r="D70" s="6">
        <f t="shared" si="15"/>
        <v>0</v>
      </c>
      <c r="E70" s="14">
        <f t="shared" si="16"/>
        <v>0</v>
      </c>
      <c r="F70" s="84">
        <v>0</v>
      </c>
      <c r="G70" s="85">
        <v>0</v>
      </c>
      <c r="H70" s="86">
        <v>0</v>
      </c>
      <c r="I70" s="85">
        <v>0</v>
      </c>
      <c r="J70" s="86">
        <v>0</v>
      </c>
      <c r="K70" s="85">
        <v>0</v>
      </c>
      <c r="L70" s="86">
        <v>0</v>
      </c>
      <c r="M70" s="87">
        <v>0</v>
      </c>
      <c r="N70" s="86">
        <v>3</v>
      </c>
      <c r="O70" s="87">
        <v>1</v>
      </c>
      <c r="P70" s="86">
        <v>0</v>
      </c>
      <c r="Q70" s="88">
        <v>0</v>
      </c>
      <c r="R70" s="11">
        <f t="shared" si="17"/>
        <v>3</v>
      </c>
      <c r="S70" s="6">
        <f t="shared" si="18"/>
        <v>1</v>
      </c>
      <c r="T70" s="12">
        <f t="shared" si="19"/>
        <v>0.33333333333333331</v>
      </c>
      <c r="U70" s="84">
        <v>3</v>
      </c>
      <c r="V70" s="27">
        <f t="shared" si="20"/>
        <v>1</v>
      </c>
      <c r="W70" s="84">
        <v>3</v>
      </c>
      <c r="X70" s="89">
        <v>1.5</v>
      </c>
      <c r="Y70" s="89">
        <v>8</v>
      </c>
      <c r="Z70" s="90">
        <v>4</v>
      </c>
    </row>
    <row r="71" spans="1:26" ht="16.2" x14ac:dyDescent="0.25">
      <c r="A71" s="83" t="s">
        <v>97</v>
      </c>
      <c r="B71" s="64" t="s">
        <v>94</v>
      </c>
      <c r="C71" s="11">
        <f t="shared" si="14"/>
        <v>6</v>
      </c>
      <c r="D71" s="6">
        <f t="shared" si="15"/>
        <v>1</v>
      </c>
      <c r="E71" s="14">
        <f t="shared" si="16"/>
        <v>0.16666666666666666</v>
      </c>
      <c r="F71" s="84">
        <v>2</v>
      </c>
      <c r="G71" s="85">
        <v>0</v>
      </c>
      <c r="H71" s="86">
        <v>3</v>
      </c>
      <c r="I71" s="85">
        <v>0</v>
      </c>
      <c r="J71" s="86">
        <v>2</v>
      </c>
      <c r="K71" s="85">
        <v>0</v>
      </c>
      <c r="L71" s="86">
        <v>3</v>
      </c>
      <c r="M71" s="87">
        <v>1</v>
      </c>
      <c r="N71" s="86">
        <v>3</v>
      </c>
      <c r="O71" s="87">
        <v>2</v>
      </c>
      <c r="P71" s="86">
        <v>3</v>
      </c>
      <c r="Q71" s="88">
        <v>1</v>
      </c>
      <c r="R71" s="11">
        <f t="shared" si="17"/>
        <v>16</v>
      </c>
      <c r="S71" s="6">
        <f t="shared" si="18"/>
        <v>4</v>
      </c>
      <c r="T71" s="12">
        <f t="shared" si="19"/>
        <v>0.25</v>
      </c>
      <c r="U71" s="84">
        <v>14</v>
      </c>
      <c r="V71" s="27">
        <f t="shared" si="20"/>
        <v>0.875</v>
      </c>
      <c r="W71" s="84">
        <v>0</v>
      </c>
      <c r="X71" s="89">
        <v>0</v>
      </c>
      <c r="Y71" s="89">
        <v>0</v>
      </c>
      <c r="Z71" s="90">
        <v>0</v>
      </c>
    </row>
    <row r="72" spans="1:26" ht="16.2" x14ac:dyDescent="0.25">
      <c r="A72" s="83" t="s">
        <v>110</v>
      </c>
      <c r="B72" s="64" t="s">
        <v>29</v>
      </c>
      <c r="C72" s="11">
        <f t="shared" si="14"/>
        <v>3</v>
      </c>
      <c r="D72" s="6">
        <f t="shared" si="15"/>
        <v>0</v>
      </c>
      <c r="E72" s="14">
        <f t="shared" si="16"/>
        <v>0</v>
      </c>
      <c r="F72" s="84">
        <v>0</v>
      </c>
      <c r="G72" s="85">
        <v>0</v>
      </c>
      <c r="H72" s="86">
        <v>0</v>
      </c>
      <c r="I72" s="85">
        <v>0</v>
      </c>
      <c r="J72" s="86">
        <v>0</v>
      </c>
      <c r="K72" s="85">
        <v>0</v>
      </c>
      <c r="L72" s="86">
        <v>3</v>
      </c>
      <c r="M72" s="87">
        <v>1</v>
      </c>
      <c r="N72" s="86">
        <v>3</v>
      </c>
      <c r="O72" s="87">
        <v>1</v>
      </c>
      <c r="P72" s="86">
        <v>2</v>
      </c>
      <c r="Q72" s="88">
        <v>0</v>
      </c>
      <c r="R72" s="11">
        <f t="shared" si="17"/>
        <v>8</v>
      </c>
      <c r="S72" s="6">
        <f t="shared" si="18"/>
        <v>2</v>
      </c>
      <c r="T72" s="12">
        <f t="shared" si="19"/>
        <v>0.25</v>
      </c>
      <c r="U72" s="84">
        <v>8</v>
      </c>
      <c r="V72" s="27">
        <f t="shared" si="20"/>
        <v>1</v>
      </c>
      <c r="W72" s="84">
        <v>0</v>
      </c>
      <c r="X72" s="89">
        <v>0</v>
      </c>
      <c r="Y72" s="89">
        <v>0</v>
      </c>
      <c r="Z72" s="90">
        <v>0</v>
      </c>
    </row>
    <row r="73" spans="1:26" ht="16.8" thickBot="1" x14ac:dyDescent="0.3">
      <c r="A73" s="72" t="s">
        <v>95</v>
      </c>
      <c r="B73" s="98" t="s">
        <v>94</v>
      </c>
      <c r="C73" s="38">
        <f t="shared" si="14"/>
        <v>3</v>
      </c>
      <c r="D73" s="39">
        <f t="shared" si="15"/>
        <v>0</v>
      </c>
      <c r="E73" s="40">
        <f t="shared" si="16"/>
        <v>0</v>
      </c>
      <c r="F73" s="4">
        <v>3</v>
      </c>
      <c r="G73" s="44">
        <v>0</v>
      </c>
      <c r="H73" s="45">
        <v>2</v>
      </c>
      <c r="I73" s="44">
        <v>0</v>
      </c>
      <c r="J73" s="45">
        <v>2</v>
      </c>
      <c r="K73" s="44">
        <v>0</v>
      </c>
      <c r="L73" s="45">
        <v>0</v>
      </c>
      <c r="M73" s="45">
        <v>0</v>
      </c>
      <c r="N73" s="45">
        <v>0</v>
      </c>
      <c r="O73" s="45">
        <v>0</v>
      </c>
      <c r="P73" s="45">
        <v>0</v>
      </c>
      <c r="Q73" s="46">
        <v>0</v>
      </c>
      <c r="R73" s="38">
        <f t="shared" si="17"/>
        <v>7</v>
      </c>
      <c r="S73" s="39">
        <f t="shared" si="18"/>
        <v>0</v>
      </c>
      <c r="T73" s="47">
        <f t="shared" si="19"/>
        <v>0</v>
      </c>
      <c r="U73" s="4">
        <v>5</v>
      </c>
      <c r="V73" s="48">
        <f t="shared" si="20"/>
        <v>0.7142857142857143</v>
      </c>
      <c r="W73" s="4">
        <v>0</v>
      </c>
      <c r="X73" s="81">
        <v>0</v>
      </c>
      <c r="Y73" s="81">
        <v>0</v>
      </c>
      <c r="Z73" s="82">
        <v>0</v>
      </c>
    </row>
    <row r="74" spans="1:26" ht="14.4" thickTop="1" x14ac:dyDescent="0.25"/>
  </sheetData>
  <autoFilter ref="A1:Z73" xr:uid="{E3FEFB82-AFB3-4064-9088-30CEF74E7EEE}"/>
  <sortState sortMethod="stroke" ref="A55:Z73">
    <sortCondition descending="1" ref="T55:T73"/>
  </sortState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简化</vt:lpstr>
      <vt:lpstr>详细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2019-07-20T12:16:53Z</dcterms:modified>
</cp:coreProperties>
</file>